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1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'KLSEBS'!$A$1:$K$208</definedName>
    <definedName name="_xlnm.Print_Area" localSheetId="1">'KLSEPL'!$A$1:$K$92</definedName>
    <definedName name="Print_Area_MI" localSheetId="0">'KLSEBS'!$A$1:$K$207</definedName>
    <definedName name="Print_Area_MI">'KLSEPL'!$A$1:$L$94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ACCOUNT 3</author>
  </authors>
  <commentList>
    <comment ref="B141" authorId="0">
      <text>
        <r>
          <rPr>
            <b/>
            <sz val="16"/>
            <rFont val="Tahoma"/>
            <family val="2"/>
          </rPr>
          <t>ACCOUNT 3: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 xml:space="preserve">NOT EARLIER THAN 7 DAYS FROM THE DATE OF ISSUE OF THE QUARTERLY REPORT
</t>
        </r>
      </text>
    </comment>
    <comment ref="B152" authorId="0">
      <text>
        <r>
          <rPr>
            <b/>
            <sz val="14"/>
            <rFont val="Tahoma"/>
            <family val="2"/>
          </rPr>
          <t xml:space="preserve">ACCOUNT 3:
winswift, nian sheng, simtron &amp; chanlai
</t>
        </r>
      </text>
    </comment>
  </commentList>
</comments>
</file>

<file path=xl/sharedStrings.xml><?xml version="1.0" encoding="utf-8"?>
<sst xmlns="http://schemas.openxmlformats.org/spreadsheetml/2006/main" count="367" uniqueCount="236">
  <si>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</si>
  <si>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</si>
  <si>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</si>
  <si>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</si>
  <si>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</si>
  <si>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</si>
  <si>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</si>
  <si>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</si>
  <si>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</si>
  <si>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</si>
  <si>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</si>
  <si>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</si>
  <si>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</si>
  <si>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</si>
  <si>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</si>
  <si>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</si>
  <si>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</si>
  <si>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</si>
  <si>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</si>
  <si>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</si>
  <si>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</si>
  <si>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</si>
  <si>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</si>
  <si>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</si>
  <si>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</si>
  <si>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</si>
  <si>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</si>
  <si>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</si>
  <si>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</si>
  <si>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</si>
  <si>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</si>
  <si>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</si>
  <si>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</si>
  <si>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</si>
  <si>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</si>
  <si>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</si>
  <si>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</si>
  <si>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</si>
  <si>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</si>
  <si>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</si>
  <si>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</si>
  <si>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</si>
  <si>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</si>
  <si>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</si>
  <si>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</si>
  <si>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</si>
  <si>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</si>
  <si>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</si>
  <si>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</si>
  <si>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</si>
  <si>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</si>
  <si>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</si>
  <si>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</si>
  <si>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</si>
  <si>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</si>
  <si>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</si>
  <si>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</si>
  <si>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</si>
  <si>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</si>
  <si>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</si>
  <si>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</si>
  <si>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</si>
  <si>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</si>
  <si>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</si>
  <si>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</si>
  <si>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</si>
  <si>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</si>
  <si>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</si>
  <si>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</si>
  <si>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</si>
  <si>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Fixed Assets</t>
  </si>
  <si>
    <t>4</t>
  </si>
  <si>
    <t>5</t>
  </si>
  <si>
    <t>Current Assets</t>
  </si>
  <si>
    <t>Stocks</t>
  </si>
  <si>
    <t>Development Properties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</si>
  <si>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</si>
  <si>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</si>
  <si>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</si>
  <si>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</si>
  <si>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</si>
  <si>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</si>
  <si>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</si>
  <si>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</si>
  <si>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</si>
  <si>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Share Premium</t>
  </si>
  <si>
    <t>9</t>
  </si>
  <si>
    <t>Minority Interests</t>
  </si>
  <si>
    <t>10</t>
  </si>
  <si>
    <t>11</t>
  </si>
  <si>
    <t>12</t>
  </si>
  <si>
    <t>NOTES</t>
  </si>
  <si>
    <t>Current year provision</t>
  </si>
  <si>
    <t>Share of tax of associated company</t>
  </si>
  <si>
    <t>NOTES (CONTINUED)</t>
  </si>
  <si>
    <t>13</t>
  </si>
  <si>
    <t>14</t>
  </si>
  <si>
    <t>15</t>
  </si>
  <si>
    <t>16</t>
  </si>
  <si>
    <t>Profit/(loss)</t>
  </si>
  <si>
    <t>Total assets</t>
  </si>
  <si>
    <t>before taxation</t>
  </si>
  <si>
    <t>employed</t>
  </si>
  <si>
    <t>17</t>
  </si>
  <si>
    <t>18</t>
  </si>
  <si>
    <t>19</t>
  </si>
  <si>
    <t>20</t>
  </si>
  <si>
    <t>21</t>
  </si>
  <si>
    <t>By Order of the Board</t>
  </si>
  <si>
    <t>Investment Properties</t>
  </si>
  <si>
    <t>Debtors</t>
  </si>
  <si>
    <t>Creditors</t>
  </si>
  <si>
    <t>Financed By:</t>
  </si>
  <si>
    <t>Deferred Taxation</t>
  </si>
  <si>
    <t>Deferred taxation</t>
  </si>
  <si>
    <t>Group borrowings and debt securities</t>
  </si>
  <si>
    <t>Short term borrowings</t>
  </si>
  <si>
    <t>Secured -</t>
  </si>
  <si>
    <t>Unsecured -</t>
  </si>
  <si>
    <t>Long term borrowings</t>
  </si>
  <si>
    <t>Investment holding</t>
  </si>
  <si>
    <t>The quarterly financial statements have been prepared using the same accounting policies and</t>
  </si>
  <si>
    <t>methods of computation as compared with the most recent annual financial statement.</t>
  </si>
  <si>
    <t>Retained Profits</t>
  </si>
  <si>
    <t xml:space="preserve">(ii)  Fully diluted </t>
  </si>
  <si>
    <t>NR</t>
  </si>
  <si>
    <t>NA</t>
  </si>
  <si>
    <t>*</t>
  </si>
  <si>
    <t>(AUDITED)</t>
  </si>
  <si>
    <t>NR denotes "Not Required"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</si>
  <si>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</si>
  <si>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</si>
  <si>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</si>
  <si>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</si>
  <si>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</si>
  <si>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(i)  Basic (based on 314,667,132 ordinary shares) (sen)</t>
  </si>
  <si>
    <t>Land held for Development</t>
  </si>
  <si>
    <t>Provision for Taxation</t>
  </si>
  <si>
    <t>Reserve</t>
  </si>
  <si>
    <t>Exchange Fluctuation Reserve</t>
  </si>
  <si>
    <t>Capital Reserve</t>
  </si>
  <si>
    <t>Long Term Borrowings</t>
  </si>
  <si>
    <t>LEE KONG BENG</t>
  </si>
  <si>
    <t>CHUA SIEW CHUAN</t>
  </si>
  <si>
    <t>Company Secretaries</t>
  </si>
  <si>
    <t>Term loan, current portion</t>
  </si>
  <si>
    <t xml:space="preserve">Secured - </t>
  </si>
  <si>
    <t>Bank overdrafts</t>
  </si>
  <si>
    <t xml:space="preserve">     instalments of A$11,250 commencing 16 March 1995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</si>
  <si>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</si>
  <si>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</si>
  <si>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</si>
  <si>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</si>
  <si>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 xml:space="preserve">     on 14 July 2002</t>
  </si>
  <si>
    <t>USD3 million term loan repayable in 3 annual instalments of</t>
  </si>
  <si>
    <t xml:space="preserve">     USD1 million each, commencing June 2000</t>
  </si>
  <si>
    <t>Less :</t>
  </si>
  <si>
    <t>Repayment due within 12 months included under</t>
  </si>
  <si>
    <t xml:space="preserve">     short term borrowings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</si>
  <si>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</si>
  <si>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</si>
  <si>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</si>
  <si>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</si>
  <si>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</si>
  <si>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</si>
  <si>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</si>
  <si>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</si>
  <si>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</si>
  <si>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Australian Dollars 450,000 loans repayable by 40 equal quarterly</t>
  </si>
  <si>
    <t>Analysis by activities</t>
  </si>
  <si>
    <t>As at the date of this announcement, contingent liabilities in respect of guarantees extended in support of</t>
  </si>
  <si>
    <t>There were no issuance and repayment of debts and equity securities, share buy-backs, share</t>
  </si>
  <si>
    <t>Current</t>
  </si>
  <si>
    <t>Year</t>
  </si>
  <si>
    <t>Cumulative</t>
  </si>
  <si>
    <t>Quarter</t>
  </si>
  <si>
    <t>To-date</t>
  </si>
  <si>
    <t>(Over) / Under provision in prior years</t>
  </si>
  <si>
    <t>Analysis by geographical locations</t>
  </si>
  <si>
    <t>QUARTERLY RESULTS</t>
  </si>
  <si>
    <t>The Board of Directors of DNP Holdings Berhad ("Group") is pleased to announce the unaudited consolidated results of the Group for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</si>
  <si>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</si>
  <si>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</si>
  <si>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</si>
  <si>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</si>
  <si>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</si>
  <si>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</si>
  <si>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AS AT PRECEDING FINANCIAL</t>
  </si>
  <si>
    <t>31/12/99</t>
  </si>
  <si>
    <t>2.01</t>
  </si>
  <si>
    <t>USD4,283,333 term loan repayable in one lump sum</t>
  </si>
  <si>
    <t>UNAUDITED RESULTS FOR THE 1ST QUARTER ENDED 31 MARCH 2000</t>
  </si>
  <si>
    <t>31/03/00</t>
  </si>
  <si>
    <t>31/03/99</t>
  </si>
  <si>
    <t>YEAR END 31/12/99 (AUDITED)</t>
  </si>
  <si>
    <t>QUARTER 31/03/00</t>
  </si>
  <si>
    <t>1st Quarter</t>
  </si>
  <si>
    <t>employed as at 31 March 2000 were as follows :</t>
  </si>
  <si>
    <t>The taxation charge for the 1st quarter ended 31 March 2000 included the following :</t>
  </si>
  <si>
    <t>There was no sale of investments and /or properties for the 1st quarter ended 31 March 2000.</t>
  </si>
  <si>
    <t>There was no purchase or disposal of quoted securities for the 1st quarter ended 31 March 2000. There was</t>
  </si>
  <si>
    <t>no investment in quoted securities as at 31 March 2000.</t>
  </si>
  <si>
    <t>Segmental turnover, profit/(loss) before taxation for the 1st quarter ended 31 March 2000 and total assets</t>
  </si>
  <si>
    <t>There is no profit forecast and profit guarantee for the 1st quarter ended 31 March 2000.</t>
  </si>
  <si>
    <t>The Board of Directors does not recommend the payment of any dividend for the 1st quarter ended 31 March 2000.</t>
  </si>
  <si>
    <t>There was no extraordinary item for the 1st quarter ended 31 March 2000.</t>
  </si>
  <si>
    <t>* Converted at the respective exchange rates prevailing as at 31 March 2000.</t>
  </si>
  <si>
    <t>Investments in Associated Companies</t>
  </si>
  <si>
    <t>Investments in a Joint Venture Company</t>
  </si>
  <si>
    <t>Date : 23 MAY 2000</t>
  </si>
  <si>
    <t>Amount due from Affiliated Companies</t>
  </si>
  <si>
    <t>banking and other credit facilities granted to subsidiaries amounted to RM214 million.</t>
  </si>
  <si>
    <t>There were no financial instruments with off balance sheet risk as at 16 May 2000.</t>
  </si>
  <si>
    <t>There was no pending material litigation as at 16 May 2000.</t>
  </si>
  <si>
    <t xml:space="preserve">With the decrease in turnover, the Group's profit before tax and minority interest decreased from RM7.7 million for 4th </t>
  </si>
  <si>
    <t>quarter 1999 to RM5.9 million in 1st quarter 2000. This was mainly due to the lower contribution from the garments division.</t>
  </si>
  <si>
    <t>For the 3 months period ended 31 March 2000, the Group achieved a turnover of RM70 million and a profit before</t>
  </si>
  <si>
    <t>tax and minority interests of RM5.9 million.</t>
  </si>
  <si>
    <t>Barring unforeseen circumstances, the Board expects the Group to achieve a satisfactory performance for the financial</t>
  </si>
  <si>
    <t>year 2000.</t>
  </si>
  <si>
    <t>2.02</t>
  </si>
  <si>
    <t>Amount due from Associated Companies</t>
  </si>
  <si>
    <t>Deposits with Licensed Banks</t>
  </si>
  <si>
    <t>Banker's acceptance</t>
  </si>
  <si>
    <t>The Group recorded a 11% decrease in turnover from RM79 million in 4th quarter 1999 to RM70 million in 1st quarter 2000.</t>
  </si>
  <si>
    <t>the 1st quarter ended 31 March 2000.</t>
  </si>
  <si>
    <t>Profit after taxation attributable to</t>
  </si>
  <si>
    <t>Long Term Investments</t>
  </si>
  <si>
    <t>Amount due to Affiliated Companies</t>
  </si>
  <si>
    <t>There was no exceptional item for the 1st quarter ended 31 March 2000.</t>
  </si>
  <si>
    <t>There was no pre-acquisition profits included in the results for the 1st quarter ended 31 March 2000.</t>
  </si>
  <si>
    <t>There were no changes in the composition of the Group for the 1st quarter ended 31 March 2000 including business</t>
  </si>
  <si>
    <t>combination, acquisition or disposal of subsidiaries and long term investments, restructuring and discontinuing operations.</t>
  </si>
  <si>
    <t>There was no corporate proposal announced which remained incomplete for the 1st quarter ended 31 March 2000.</t>
  </si>
  <si>
    <t>Our principal business operations were not significantly affected by seasonal or cyclical factors.</t>
  </si>
  <si>
    <t>cancellation, shares held as treasury shares and resale of treasury shares for the current financial year to date.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</si>
</sst>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</numFmts>
  <fonts count="13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8"/>
      <name val="Tahoma"/>
      <family val="0"/>
    </font>
    <font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8"/>
      <name val="Helv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37" fontId="0" fillId="0" borderId="0" xfId="0" applyAlignment="1">
      <alignment/>
    </xf>
    <xf numFmtId="37" fontId="2" fillId="0" borderId="0" xfId="0" applyFont="1" applyAlignment="1">
      <alignment horizontal="center"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2" fillId="0" borderId="0" xfId="0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left"/>
      <protection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left"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2" xfId="0" applyFont="1" applyFill="1" applyBorder="1" applyAlignment="1" applyProtection="1">
      <alignment/>
      <protection/>
    </xf>
    <xf numFmtId="37" fontId="1" fillId="0" borderId="2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41" fontId="1" fillId="0" borderId="2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3" xfId="0" applyNumberFormat="1" applyFont="1" applyFill="1" applyBorder="1" applyAlignment="1" applyProtection="1">
      <alignment horizontal="right"/>
      <protection/>
    </xf>
    <xf numFmtId="37" fontId="1" fillId="0" borderId="3" xfId="0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Alignment="1">
      <alignment/>
    </xf>
    <xf numFmtId="43" fontId="1" fillId="0" borderId="2" xfId="15" applyNumberFormat="1" applyFont="1" applyFill="1" applyBorder="1" applyAlignment="1" applyProtection="1">
      <alignment/>
      <protection/>
    </xf>
    <xf numFmtId="43" fontId="1" fillId="0" borderId="2" xfId="15" applyFont="1" applyFill="1" applyBorder="1" applyAlignment="1" applyProtection="1">
      <alignment/>
      <protection/>
    </xf>
    <xf numFmtId="43" fontId="1" fillId="0" borderId="0" xfId="15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4" xfId="0" applyFont="1" applyFill="1" applyBorder="1" applyAlignment="1" applyProtection="1">
      <alignment horizontal="centerContinuous"/>
      <protection/>
    </xf>
    <xf numFmtId="37" fontId="1" fillId="0" borderId="5" xfId="0" applyFont="1" applyFill="1" applyBorder="1" applyAlignment="1">
      <alignment horizontal="centerContinuous"/>
    </xf>
    <xf numFmtId="37" fontId="1" fillId="0" borderId="6" xfId="0" applyFont="1" applyFill="1" applyBorder="1" applyAlignment="1">
      <alignment horizontal="centerContinuous"/>
    </xf>
    <xf numFmtId="37" fontId="1" fillId="0" borderId="7" xfId="0" applyFont="1" applyFill="1" applyBorder="1" applyAlignment="1" applyProtection="1">
      <alignment horizontal="center"/>
      <protection/>
    </xf>
    <xf numFmtId="37" fontId="1" fillId="0" borderId="8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7" xfId="0" applyFont="1" applyFill="1" applyBorder="1" applyAlignment="1">
      <alignment/>
    </xf>
    <xf numFmtId="37" fontId="1" fillId="0" borderId="9" xfId="0" applyFont="1" applyFill="1" applyBorder="1" applyAlignment="1" applyProtection="1">
      <alignment horizontal="center"/>
      <protection/>
    </xf>
    <xf numFmtId="37" fontId="1" fillId="0" borderId="10" xfId="0" applyFont="1" applyFill="1" applyBorder="1" applyAlignment="1" applyProtection="1">
      <alignment horizontal="center"/>
      <protection/>
    </xf>
    <xf numFmtId="170" fontId="1" fillId="0" borderId="2" xfId="15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>
      <alignment/>
    </xf>
    <xf numFmtId="41" fontId="1" fillId="0" borderId="2" xfId="0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 applyProtection="1">
      <alignment horizontal="center"/>
      <protection/>
    </xf>
    <xf numFmtId="170" fontId="1" fillId="0" borderId="0" xfId="15" applyNumberFormat="1" applyFont="1" applyFill="1" applyAlignment="1">
      <alignment horizontal="center"/>
    </xf>
    <xf numFmtId="37" fontId="1" fillId="0" borderId="11" xfId="0" applyFont="1" applyFill="1" applyBorder="1" applyAlignment="1" applyProtection="1">
      <alignment horizontal="center"/>
      <protection/>
    </xf>
    <xf numFmtId="170" fontId="1" fillId="0" borderId="11" xfId="15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 applyProtection="1">
      <alignment/>
      <protection/>
    </xf>
    <xf numFmtId="37" fontId="1" fillId="0" borderId="3" xfId="0" applyFont="1" applyFill="1" applyBorder="1" applyAlignment="1" applyProtection="1">
      <alignment horizontal="center"/>
      <protection/>
    </xf>
    <xf numFmtId="37" fontId="7" fillId="0" borderId="0" xfId="0" applyFont="1" applyFill="1" applyAlignment="1">
      <alignment horizontal="centerContinuous"/>
    </xf>
    <xf numFmtId="41" fontId="1" fillId="0" borderId="3" xfId="0" applyNumberFormat="1" applyFont="1" applyFill="1" applyBorder="1" applyAlignment="1" applyProtection="1">
      <alignment horizontal="center"/>
      <protection/>
    </xf>
    <xf numFmtId="170" fontId="1" fillId="0" borderId="3" xfId="15" applyNumberFormat="1" applyFont="1" applyFill="1" applyBorder="1" applyAlignment="1" applyProtection="1">
      <alignment horizontal="center"/>
      <protection/>
    </xf>
    <xf numFmtId="37" fontId="7" fillId="0" borderId="0" xfId="0" applyFont="1" applyFill="1" applyAlignment="1">
      <alignment/>
    </xf>
    <xf numFmtId="41" fontId="1" fillId="0" borderId="0" xfId="0" applyNumberFormat="1" applyFont="1" applyFill="1" applyAlignment="1" applyProtection="1">
      <alignment horizontal="center"/>
      <protection/>
    </xf>
    <xf numFmtId="41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/>
    </xf>
    <xf numFmtId="37" fontId="5" fillId="0" borderId="0" xfId="0" applyFont="1" applyFill="1" applyAlignment="1" applyProtection="1">
      <alignment horizontal="left"/>
      <protection/>
    </xf>
    <xf numFmtId="37" fontId="1" fillId="0" borderId="12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 quotePrefix="1">
      <alignment horizontal="centerContinuous"/>
      <protection/>
    </xf>
    <xf numFmtId="37" fontId="1" fillId="0" borderId="13" xfId="0" applyFont="1" applyFill="1" applyBorder="1" applyAlignment="1" applyProtection="1">
      <alignment horizontal="centerContinuous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1" fillId="0" borderId="12" xfId="0" applyFont="1" applyFill="1" applyBorder="1" applyAlignment="1">
      <alignment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37" fontId="1" fillId="0" borderId="15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16" xfId="15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170" fontId="1" fillId="0" borderId="17" xfId="15" applyNumberFormat="1" applyFont="1" applyFill="1" applyBorder="1" applyAlignment="1" applyProtection="1">
      <alignment/>
      <protection/>
    </xf>
    <xf numFmtId="37" fontId="1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1" fillId="0" borderId="18" xfId="0" applyFont="1" applyFill="1" applyBorder="1" applyAlignment="1" applyProtection="1">
      <alignment/>
      <protection/>
    </xf>
    <xf numFmtId="37" fontId="1" fillId="0" borderId="17" xfId="0" applyFont="1" applyFill="1" applyBorder="1" applyAlignment="1" applyProtection="1">
      <alignment/>
      <protection/>
    </xf>
    <xf numFmtId="43" fontId="1" fillId="0" borderId="19" xfId="15" applyFont="1" applyFill="1" applyBorder="1" applyAlignment="1">
      <alignment horizontal="center"/>
    </xf>
    <xf numFmtId="37" fontId="1" fillId="0" borderId="19" xfId="0" applyFont="1" applyFill="1" applyBorder="1" applyAlignment="1" applyProtection="1">
      <alignment horizontal="center"/>
      <protection/>
    </xf>
    <xf numFmtId="43" fontId="1" fillId="0" borderId="2" xfId="15" applyFont="1" applyFill="1" applyBorder="1" applyAlignment="1" applyProtection="1">
      <alignment horizontal="center"/>
      <protection/>
    </xf>
    <xf numFmtId="170" fontId="1" fillId="0" borderId="19" xfId="15" applyNumberFormat="1" applyFont="1" applyFill="1" applyBorder="1" applyAlignment="1">
      <alignment horizontal="center"/>
    </xf>
    <xf numFmtId="37" fontId="1" fillId="0" borderId="19" xfId="0" applyFont="1" applyFill="1" applyBorder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4" fillId="0" borderId="0" xfId="0" applyFont="1" applyAlignment="1" applyProtection="1">
      <alignment horizontal="center"/>
      <protection/>
    </xf>
    <xf numFmtId="37" fontId="2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"/>
    </xf>
    <xf numFmtId="43" fontId="1" fillId="0" borderId="19" xfId="15" applyFont="1" applyFill="1" applyBorder="1" applyAlignment="1" quotePrefix="1">
      <alignment horizontal="center"/>
    </xf>
    <xf numFmtId="43" fontId="1" fillId="0" borderId="19" xfId="15" applyFont="1" applyFill="1" applyBorder="1" applyAlignment="1">
      <alignment horizontal="center"/>
    </xf>
    <xf numFmtId="37" fontId="1" fillId="0" borderId="20" xfId="0" applyFont="1" applyFill="1" applyBorder="1" applyAlignment="1" applyProtection="1">
      <alignment horizontal="center"/>
      <protection/>
    </xf>
    <xf numFmtId="37" fontId="1" fillId="0" borderId="21" xfId="0" applyFont="1" applyFill="1" applyBorder="1" applyAlignment="1" applyProtection="1">
      <alignment horizontal="center"/>
      <protection/>
    </xf>
    <xf numFmtId="37" fontId="1" fillId="0" borderId="22" xfId="0" applyFont="1" applyFill="1" applyBorder="1" applyAlignment="1" applyProtection="1">
      <alignment horizontal="center"/>
      <protection/>
    </xf>
    <xf numFmtId="37" fontId="1" fillId="0" borderId="23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 horizontal="center"/>
      <protection/>
    </xf>
    <xf numFmtId="37" fontId="2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83"/>
  <sheetViews>
    <sheetView view="pageBreakPreview" zoomScale="60" zoomScaleNormal="75" workbookViewId="0" topLeftCell="A55">
      <selection activeCell="E217" sqref="E217"/>
    </sheetView>
  </sheetViews>
  <sheetFormatPr defaultColWidth="9.7109375" defaultRowHeight="12.75"/>
  <cols>
    <col min="1" max="1" width="3.7109375" style="2" customWidth="1"/>
    <col min="2" max="2" width="5.7109375" style="2" customWidth="1"/>
    <col min="3" max="3" width="10.7109375" style="2" customWidth="1"/>
    <col min="4" max="4" width="9.7109375" style="2" customWidth="1"/>
    <col min="5" max="5" width="16.8515625" style="2" customWidth="1"/>
    <col min="6" max="6" width="11.7109375" style="2" customWidth="1"/>
    <col min="7" max="7" width="5.140625" style="2" customWidth="1"/>
    <col min="8" max="8" width="15.28125" style="2" customWidth="1"/>
    <col min="9" max="9" width="4.8515625" style="2" customWidth="1"/>
    <col min="10" max="10" width="14.28125" style="2" customWidth="1"/>
    <col min="11" max="11" width="15.421875" style="2" customWidth="1"/>
    <col min="12" max="12" width="12.7109375" style="2" customWidth="1"/>
    <col min="13" max="16384" width="9.7109375" style="2" customWidth="1"/>
  </cols>
  <sheetData>
    <row r="1" spans="1:13" ht="12" customHeight="1">
      <c r="A1" s="88" t="s">
        <v>132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1"/>
      <c r="M1" s="1"/>
    </row>
    <row r="2" spans="1:13" ht="12" customHeight="1">
      <c r="A2" s="89" t="s">
        <v>133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3"/>
      <c r="M2" s="3"/>
    </row>
    <row r="3" spans="1:13" ht="12" customHeight="1">
      <c r="A3" s="89" t="s">
        <v>134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3"/>
      <c r="M3" s="3"/>
    </row>
    <row r="4" spans="1:10" ht="12" customHeight="1">
      <c r="A4" s="4"/>
      <c r="J4" s="5"/>
    </row>
    <row r="5" spans="1:11" ht="12" customHeight="1">
      <c r="A5" s="90" t="s">
        <v>191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ht="12" customHeight="1"/>
    <row r="7" ht="12.75">
      <c r="A7" s="4" t="s">
        <v>65</v>
      </c>
    </row>
    <row r="8" spans="1:11" ht="12" customHeight="1">
      <c r="A8" s="14"/>
      <c r="B8" s="14"/>
      <c r="C8" s="14"/>
      <c r="D8" s="14"/>
      <c r="E8" s="14"/>
      <c r="F8" s="9"/>
      <c r="G8" s="9"/>
      <c r="H8" s="61" t="s">
        <v>66</v>
      </c>
      <c r="I8" s="9"/>
      <c r="J8" s="61" t="s">
        <v>66</v>
      </c>
      <c r="K8" s="9"/>
    </row>
    <row r="9" spans="1:11" ht="12" customHeight="1">
      <c r="A9" s="14"/>
      <c r="B9" s="14"/>
      <c r="C9" s="14"/>
      <c r="D9" s="14"/>
      <c r="E9" s="14"/>
      <c r="F9" s="9"/>
      <c r="G9" s="9"/>
      <c r="H9" s="62" t="s">
        <v>67</v>
      </c>
      <c r="I9" s="9"/>
      <c r="J9" s="62" t="s">
        <v>5</v>
      </c>
      <c r="K9" s="9"/>
    </row>
    <row r="10" spans="1:11" ht="12.75">
      <c r="A10" s="14"/>
      <c r="B10" s="14"/>
      <c r="C10" s="14"/>
      <c r="D10" s="14"/>
      <c r="E10" s="14"/>
      <c r="F10" s="9"/>
      <c r="G10" s="9"/>
      <c r="H10" s="62" t="s">
        <v>4</v>
      </c>
      <c r="I10" s="9"/>
      <c r="J10" s="62" t="s">
        <v>68</v>
      </c>
      <c r="K10" s="9"/>
    </row>
    <row r="11" spans="1:11" ht="12.75">
      <c r="A11" s="14"/>
      <c r="B11" s="14"/>
      <c r="C11" s="14"/>
      <c r="D11" s="14"/>
      <c r="E11" s="14"/>
      <c r="F11" s="9"/>
      <c r="G11" s="9"/>
      <c r="H11" s="62" t="s">
        <v>7</v>
      </c>
      <c r="I11" s="9"/>
      <c r="J11" s="62" t="s">
        <v>69</v>
      </c>
      <c r="K11" s="9"/>
    </row>
    <row r="12" spans="1:11" ht="12.75">
      <c r="A12" s="14"/>
      <c r="B12" s="14"/>
      <c r="C12" s="14"/>
      <c r="D12" s="14"/>
      <c r="E12" s="14"/>
      <c r="F12" s="9"/>
      <c r="G12" s="9"/>
      <c r="H12" s="62" t="s">
        <v>192</v>
      </c>
      <c r="I12" s="9"/>
      <c r="J12" s="62" t="s">
        <v>188</v>
      </c>
      <c r="K12" s="9"/>
    </row>
    <row r="13" spans="1:11" ht="12.75">
      <c r="A13" s="14"/>
      <c r="B13" s="14"/>
      <c r="C13" s="14"/>
      <c r="D13" s="14"/>
      <c r="E13" s="14"/>
      <c r="F13" s="9"/>
      <c r="G13" s="9"/>
      <c r="H13" s="62"/>
      <c r="I13" s="9"/>
      <c r="J13" s="63" t="s">
        <v>128</v>
      </c>
      <c r="K13" s="9"/>
    </row>
    <row r="14" spans="1:11" ht="12.75">
      <c r="A14" s="14"/>
      <c r="B14" s="14"/>
      <c r="C14" s="14"/>
      <c r="D14" s="14"/>
      <c r="E14" s="14"/>
      <c r="F14" s="9"/>
      <c r="G14" s="9"/>
      <c r="H14" s="64" t="s">
        <v>12</v>
      </c>
      <c r="I14" s="9"/>
      <c r="J14" s="64" t="s">
        <v>12</v>
      </c>
      <c r="K14" s="9"/>
    </row>
    <row r="15" spans="1:11" ht="12" customHeight="1">
      <c r="A15" s="14"/>
      <c r="B15" s="14"/>
      <c r="C15" s="14"/>
      <c r="D15" s="14"/>
      <c r="E15" s="14"/>
      <c r="F15" s="9"/>
      <c r="G15" s="9"/>
      <c r="H15" s="9"/>
      <c r="I15" s="9"/>
      <c r="J15" s="9"/>
      <c r="K15" s="9"/>
    </row>
    <row r="16" spans="1:11" ht="12.75" customHeight="1">
      <c r="A16" s="9"/>
      <c r="B16" s="10" t="s">
        <v>70</v>
      </c>
      <c r="C16" s="14"/>
      <c r="D16" s="14"/>
      <c r="E16" s="14"/>
      <c r="F16" s="9"/>
      <c r="G16" s="9"/>
      <c r="H16" s="9">
        <v>72967</v>
      </c>
      <c r="I16" s="9"/>
      <c r="J16" s="9">
        <v>74214</v>
      </c>
      <c r="K16" s="14"/>
    </row>
    <row r="17" spans="1:11" ht="12.75">
      <c r="A17" s="9"/>
      <c r="B17" s="10" t="s">
        <v>207</v>
      </c>
      <c r="C17" s="14"/>
      <c r="D17" s="14"/>
      <c r="E17" s="14"/>
      <c r="F17" s="9"/>
      <c r="G17" s="9"/>
      <c r="H17" s="9">
        <v>34265</v>
      </c>
      <c r="I17" s="9"/>
      <c r="J17" s="9">
        <v>34513</v>
      </c>
      <c r="K17" s="14"/>
    </row>
    <row r="18" spans="1:11" ht="12.75">
      <c r="A18" s="9"/>
      <c r="B18" s="10" t="s">
        <v>208</v>
      </c>
      <c r="C18" s="14"/>
      <c r="D18" s="14"/>
      <c r="E18" s="14"/>
      <c r="F18" s="9"/>
      <c r="G18" s="9"/>
      <c r="H18" s="9">
        <v>25031</v>
      </c>
      <c r="I18" s="9"/>
      <c r="J18" s="9">
        <v>24007</v>
      </c>
      <c r="K18" s="14"/>
    </row>
    <row r="19" spans="1:11" ht="12.75">
      <c r="A19" s="9"/>
      <c r="B19" s="10" t="s">
        <v>227</v>
      </c>
      <c r="C19" s="14"/>
      <c r="D19" s="14"/>
      <c r="E19" s="14"/>
      <c r="F19" s="9"/>
      <c r="G19" s="9"/>
      <c r="H19" s="9"/>
      <c r="I19" s="9"/>
      <c r="J19" s="9"/>
      <c r="K19" s="14"/>
    </row>
    <row r="20" spans="1:11" ht="12.75">
      <c r="A20" s="9"/>
      <c r="B20" s="10"/>
      <c r="C20" s="65" t="s">
        <v>136</v>
      </c>
      <c r="D20" s="14"/>
      <c r="E20" s="14"/>
      <c r="F20" s="9"/>
      <c r="G20" s="9"/>
      <c r="H20" s="9">
        <v>51180</v>
      </c>
      <c r="I20" s="9"/>
      <c r="J20" s="9">
        <v>51180</v>
      </c>
      <c r="K20" s="14"/>
    </row>
    <row r="21" spans="2:10" s="9" customFormat="1" ht="12" customHeight="1">
      <c r="B21" s="10"/>
      <c r="C21" s="66" t="s">
        <v>109</v>
      </c>
      <c r="H21" s="9">
        <v>308254</v>
      </c>
      <c r="J21" s="9">
        <v>307726</v>
      </c>
    </row>
    <row r="22" s="9" customFormat="1" ht="12" customHeight="1">
      <c r="B22" s="10"/>
    </row>
    <row r="23" spans="2:10" s="9" customFormat="1" ht="12" customHeight="1">
      <c r="B23" s="10" t="s">
        <v>73</v>
      </c>
      <c r="H23" s="67"/>
      <c r="J23" s="67"/>
    </row>
    <row r="24" spans="2:10" s="9" customFormat="1" ht="12" customHeight="1">
      <c r="B24" s="10"/>
      <c r="C24" s="66" t="s">
        <v>75</v>
      </c>
      <c r="H24" s="8">
        <v>159298</v>
      </c>
      <c r="J24" s="8">
        <v>157066</v>
      </c>
    </row>
    <row r="25" spans="3:10" s="9" customFormat="1" ht="12" customHeight="1">
      <c r="C25" s="60" t="s">
        <v>74</v>
      </c>
      <c r="H25" s="8">
        <v>99759</v>
      </c>
      <c r="J25" s="8">
        <v>101906</v>
      </c>
    </row>
    <row r="26" spans="3:10" s="9" customFormat="1" ht="12" customHeight="1">
      <c r="C26" s="60" t="s">
        <v>110</v>
      </c>
      <c r="H26" s="8">
        <f>52891-H27-H28</f>
        <v>48788</v>
      </c>
      <c r="J26" s="8">
        <f>50424-J27-J28</f>
        <v>41249</v>
      </c>
    </row>
    <row r="27" spans="3:10" s="9" customFormat="1" ht="12" customHeight="1">
      <c r="C27" s="60" t="s">
        <v>210</v>
      </c>
      <c r="H27" s="8">
        <v>4013</v>
      </c>
      <c r="J27" s="8">
        <v>8333</v>
      </c>
    </row>
    <row r="28" spans="3:10" s="9" customFormat="1" ht="12" customHeight="1">
      <c r="C28" s="60" t="s">
        <v>221</v>
      </c>
      <c r="H28" s="8">
        <v>90</v>
      </c>
      <c r="J28" s="8">
        <v>842</v>
      </c>
    </row>
    <row r="29" spans="3:10" s="9" customFormat="1" ht="12" customHeight="1">
      <c r="C29" s="60" t="s">
        <v>222</v>
      </c>
      <c r="H29" s="8">
        <v>234</v>
      </c>
      <c r="J29" s="8">
        <v>234</v>
      </c>
    </row>
    <row r="30" spans="3:10" s="9" customFormat="1" ht="12.75">
      <c r="C30" s="60" t="s">
        <v>76</v>
      </c>
      <c r="H30" s="68">
        <v>4570</v>
      </c>
      <c r="J30" s="68">
        <v>2649</v>
      </c>
    </row>
    <row r="31" spans="8:10" s="9" customFormat="1" ht="12" customHeight="1">
      <c r="H31" s="68">
        <f>SUM(H23:H30)</f>
        <v>316752</v>
      </c>
      <c r="J31" s="68">
        <f>SUM(J23:J30)</f>
        <v>312279</v>
      </c>
    </row>
    <row r="32" spans="2:10" s="9" customFormat="1" ht="12" customHeight="1">
      <c r="B32" s="10" t="s">
        <v>78</v>
      </c>
      <c r="H32" s="8"/>
      <c r="J32" s="8"/>
    </row>
    <row r="33" spans="3:10" s="9" customFormat="1" ht="12" customHeight="1">
      <c r="C33" s="60" t="s">
        <v>79</v>
      </c>
      <c r="H33" s="8">
        <v>24356</v>
      </c>
      <c r="J33" s="8">
        <v>25745</v>
      </c>
    </row>
    <row r="34" spans="3:10" s="9" customFormat="1" ht="12" customHeight="1">
      <c r="C34" s="60" t="s">
        <v>111</v>
      </c>
      <c r="H34" s="8">
        <f>64714-H35</f>
        <v>58461</v>
      </c>
      <c r="J34" s="8">
        <f>60826-J35</f>
        <v>56742</v>
      </c>
    </row>
    <row r="35" spans="3:10" s="9" customFormat="1" ht="12" customHeight="1">
      <c r="C35" s="60" t="s">
        <v>228</v>
      </c>
      <c r="H35" s="8">
        <v>6253</v>
      </c>
      <c r="J35" s="8">
        <v>4084</v>
      </c>
    </row>
    <row r="36" spans="3:10" s="9" customFormat="1" ht="12" customHeight="1">
      <c r="C36" s="60" t="s">
        <v>137</v>
      </c>
      <c r="H36" s="8">
        <v>769</v>
      </c>
      <c r="J36" s="8">
        <v>0</v>
      </c>
    </row>
    <row r="37" spans="3:10" s="9" customFormat="1" ht="12" customHeight="1">
      <c r="C37" s="60" t="s">
        <v>80</v>
      </c>
      <c r="H37" s="8">
        <v>12378</v>
      </c>
      <c r="J37" s="8">
        <v>12378</v>
      </c>
    </row>
    <row r="38" spans="3:10" s="9" customFormat="1" ht="12" customHeight="1">
      <c r="C38" s="10"/>
      <c r="H38" s="69">
        <f>SUM(H33:H37)</f>
        <v>102217</v>
      </c>
      <c r="J38" s="69">
        <f>SUM(J33:J37)</f>
        <v>98949</v>
      </c>
    </row>
    <row r="39" s="9" customFormat="1" ht="12" customHeight="1"/>
    <row r="40" spans="2:10" s="9" customFormat="1" ht="12" customHeight="1">
      <c r="B40" s="10" t="s">
        <v>82</v>
      </c>
      <c r="H40" s="9">
        <f>+H31-H38</f>
        <v>214535</v>
      </c>
      <c r="J40" s="9">
        <f>+J31-J38</f>
        <v>213330</v>
      </c>
    </row>
    <row r="41" spans="8:10" s="9" customFormat="1" ht="13.5" customHeight="1" thickBot="1">
      <c r="H41" s="70">
        <f>SUM(H16:H21)+H40</f>
        <v>706232</v>
      </c>
      <c r="J41" s="70">
        <f>SUM(J16:J21)+J40</f>
        <v>704970</v>
      </c>
    </row>
    <row r="42" spans="8:10" s="9" customFormat="1" ht="13.5" customHeight="1">
      <c r="H42" s="71"/>
      <c r="J42" s="71"/>
    </row>
    <row r="43" s="9" customFormat="1" ht="12" customHeight="1">
      <c r="B43" s="9" t="s">
        <v>112</v>
      </c>
    </row>
    <row r="44" s="9" customFormat="1" ht="12" customHeight="1"/>
    <row r="45" spans="2:10" s="9" customFormat="1" ht="12.75">
      <c r="B45" s="10" t="s">
        <v>84</v>
      </c>
      <c r="H45" s="9">
        <v>314667</v>
      </c>
      <c r="J45" s="9">
        <v>314667</v>
      </c>
    </row>
    <row r="46" s="9" customFormat="1" ht="12.75">
      <c r="B46" s="10" t="s">
        <v>138</v>
      </c>
    </row>
    <row r="47" spans="3:10" s="9" customFormat="1" ht="12.75">
      <c r="C47" s="60" t="s">
        <v>85</v>
      </c>
      <c r="H47" s="67">
        <v>116320</v>
      </c>
      <c r="J47" s="67">
        <v>116320</v>
      </c>
    </row>
    <row r="48" spans="3:10" s="9" customFormat="1" ht="12.75">
      <c r="C48" s="60" t="s">
        <v>139</v>
      </c>
      <c r="H48" s="8">
        <v>1637</v>
      </c>
      <c r="J48" s="8">
        <v>1866</v>
      </c>
    </row>
    <row r="49" spans="3:10" s="9" customFormat="1" ht="12.75">
      <c r="C49" s="66" t="s">
        <v>140</v>
      </c>
      <c r="H49" s="8">
        <v>126822</v>
      </c>
      <c r="J49" s="8">
        <v>126822</v>
      </c>
    </row>
    <row r="50" spans="3:10" s="9" customFormat="1" ht="12.75">
      <c r="C50" s="60" t="s">
        <v>123</v>
      </c>
      <c r="H50" s="68">
        <v>77181</v>
      </c>
      <c r="J50" s="68">
        <v>72515</v>
      </c>
    </row>
    <row r="51" spans="3:10" s="9" customFormat="1" ht="12.75">
      <c r="C51" s="60"/>
      <c r="H51" s="71">
        <f>SUM(H47:H50)</f>
        <v>321960</v>
      </c>
      <c r="J51" s="71">
        <f>SUM(J47:J50)</f>
        <v>317523</v>
      </c>
    </row>
    <row r="52" spans="2:10" s="9" customFormat="1" ht="12.75">
      <c r="B52" s="10" t="s">
        <v>87</v>
      </c>
      <c r="C52" s="10"/>
      <c r="H52" s="9">
        <v>3324</v>
      </c>
      <c r="J52" s="9">
        <v>3334</v>
      </c>
    </row>
    <row r="53" spans="2:10" s="9" customFormat="1" ht="12.75">
      <c r="B53" s="10" t="s">
        <v>141</v>
      </c>
      <c r="H53" s="9">
        <v>64883</v>
      </c>
      <c r="J53" s="9">
        <v>68048</v>
      </c>
    </row>
    <row r="54" spans="2:10" s="9" customFormat="1" ht="12" customHeight="1">
      <c r="B54" s="10" t="s">
        <v>113</v>
      </c>
      <c r="H54" s="9">
        <v>1398</v>
      </c>
      <c r="J54" s="9">
        <v>1398</v>
      </c>
    </row>
    <row r="55" spans="2:10" s="9" customFormat="1" ht="13.5" customHeight="1" thickBot="1">
      <c r="B55" s="10"/>
      <c r="H55" s="70">
        <f>SUM(H51:H54)+H45</f>
        <v>706232</v>
      </c>
      <c r="J55" s="70">
        <f>SUM(J51:J54)+J45</f>
        <v>704970</v>
      </c>
    </row>
    <row r="56" spans="2:10" s="9" customFormat="1" ht="13.5" customHeight="1">
      <c r="B56" s="10"/>
      <c r="H56" s="71"/>
      <c r="J56" s="71"/>
    </row>
    <row r="57" spans="2:10" s="9" customFormat="1" ht="13.5" customHeight="1" thickBot="1">
      <c r="B57" s="10" t="s">
        <v>131</v>
      </c>
      <c r="H57" s="72">
        <f>(+H41-H52-H53-H54)/H45</f>
        <v>2.023176882227879</v>
      </c>
      <c r="J57" s="72">
        <f>(+J41-J52-J53-J54)/J45</f>
        <v>2.009076261571757</v>
      </c>
    </row>
    <row r="58" spans="2:10" s="9" customFormat="1" ht="13.5" customHeight="1">
      <c r="B58" s="10"/>
      <c r="H58" s="73"/>
      <c r="J58" s="73"/>
    </row>
    <row r="59" spans="1:13" s="9" customFormat="1" ht="12" customHeight="1">
      <c r="A59" s="91" t="s">
        <v>132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75"/>
      <c r="M59" s="75"/>
    </row>
    <row r="60" spans="1:13" s="9" customFormat="1" ht="12" customHeight="1">
      <c r="A60" s="92" t="s">
        <v>133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13"/>
      <c r="M60" s="13"/>
    </row>
    <row r="61" spans="1:13" s="9" customFormat="1" ht="12" customHeight="1">
      <c r="A61" s="92" t="s">
        <v>134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13"/>
      <c r="M61" s="13"/>
    </row>
    <row r="62" spans="1:10" s="9" customFormat="1" ht="12" customHeight="1">
      <c r="A62" s="34"/>
      <c r="J62" s="76"/>
    </row>
    <row r="63" spans="1:11" s="9" customFormat="1" ht="12" customHeight="1">
      <c r="A63" s="90" t="s">
        <v>191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="9" customFormat="1" ht="12.75"/>
    <row r="65" s="9" customFormat="1" ht="12.75">
      <c r="A65" s="34" t="s">
        <v>91</v>
      </c>
    </row>
    <row r="66" s="9" customFormat="1" ht="12.75"/>
    <row r="67" spans="1:11" s="9" customFormat="1" ht="12.75">
      <c r="A67" s="10" t="s">
        <v>13</v>
      </c>
      <c r="B67" s="10" t="s">
        <v>121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2:11" s="9" customFormat="1" ht="12.75">
      <c r="B68" s="10" t="s">
        <v>122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2:11" s="9" customFormat="1" ht="12.75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2" s="9" customFormat="1" ht="12" customHeight="1">
      <c r="A70" s="10" t="s">
        <v>20</v>
      </c>
      <c r="B70" s="10" t="s">
        <v>229</v>
      </c>
    </row>
    <row r="71" spans="1:2" s="9" customFormat="1" ht="12" customHeight="1">
      <c r="A71" s="10"/>
      <c r="B71" s="10"/>
    </row>
    <row r="72" spans="1:2" s="9" customFormat="1" ht="12" customHeight="1">
      <c r="A72" s="10" t="s">
        <v>54</v>
      </c>
      <c r="B72" s="10" t="s">
        <v>205</v>
      </c>
    </row>
    <row r="73" s="9" customFormat="1" ht="12" customHeight="1"/>
    <row r="74" spans="1:2" s="9" customFormat="1" ht="12" customHeight="1">
      <c r="A74" s="10" t="s">
        <v>71</v>
      </c>
      <c r="B74" s="10" t="s">
        <v>198</v>
      </c>
    </row>
    <row r="75" spans="1:2" s="9" customFormat="1" ht="12" customHeight="1">
      <c r="A75" s="10"/>
      <c r="B75" s="10"/>
    </row>
    <row r="76" spans="8:10" s="9" customFormat="1" ht="12.75">
      <c r="H76" s="40" t="s">
        <v>172</v>
      </c>
      <c r="I76" s="71"/>
      <c r="J76" s="40" t="s">
        <v>174</v>
      </c>
    </row>
    <row r="77" spans="8:10" s="9" customFormat="1" ht="12.75">
      <c r="H77" s="40" t="s">
        <v>173</v>
      </c>
      <c r="I77" s="71"/>
      <c r="J77" s="40" t="s">
        <v>175</v>
      </c>
    </row>
    <row r="78" spans="8:10" s="9" customFormat="1" ht="12.75">
      <c r="H78" s="40" t="s">
        <v>196</v>
      </c>
      <c r="I78" s="71"/>
      <c r="J78" s="40" t="s">
        <v>176</v>
      </c>
    </row>
    <row r="79" spans="8:10" s="9" customFormat="1" ht="12.75">
      <c r="H79" s="13" t="s">
        <v>192</v>
      </c>
      <c r="J79" s="13" t="s">
        <v>192</v>
      </c>
    </row>
    <row r="80" spans="8:10" s="9" customFormat="1" ht="12.75">
      <c r="H80" s="15" t="s">
        <v>12</v>
      </c>
      <c r="J80" s="15" t="s">
        <v>12</v>
      </c>
    </row>
    <row r="81" spans="2:10" s="9" customFormat="1" ht="12.75">
      <c r="B81" s="10" t="s">
        <v>92</v>
      </c>
      <c r="H81" s="51">
        <v>1204</v>
      </c>
      <c r="I81" s="45"/>
      <c r="J81" s="51">
        <v>1204</v>
      </c>
    </row>
    <row r="82" spans="2:10" s="9" customFormat="1" ht="12.75">
      <c r="B82" s="10" t="s">
        <v>114</v>
      </c>
      <c r="H82" s="51">
        <v>0</v>
      </c>
      <c r="I82" s="45"/>
      <c r="J82" s="51">
        <v>0</v>
      </c>
    </row>
    <row r="83" spans="2:10" s="9" customFormat="1" ht="12.75">
      <c r="B83" s="10" t="s">
        <v>177</v>
      </c>
      <c r="H83" s="51">
        <v>0</v>
      </c>
      <c r="I83" s="45"/>
      <c r="J83" s="51">
        <v>0</v>
      </c>
    </row>
    <row r="84" spans="2:10" s="9" customFormat="1" ht="12.75">
      <c r="B84" s="10" t="s">
        <v>93</v>
      </c>
      <c r="H84" s="51">
        <v>0</v>
      </c>
      <c r="I84" s="45"/>
      <c r="J84" s="51">
        <v>0</v>
      </c>
    </row>
    <row r="85" spans="8:10" s="9" customFormat="1" ht="13.5" thickBot="1">
      <c r="H85" s="77">
        <f>SUM(H81:H84)</f>
        <v>1204</v>
      </c>
      <c r="I85" s="45"/>
      <c r="J85" s="77">
        <f>SUM(J81:J84)</f>
        <v>1204</v>
      </c>
    </row>
    <row r="86" s="9" customFormat="1" ht="12" customHeight="1"/>
    <row r="87" spans="1:2" s="9" customFormat="1" ht="12" customHeight="1">
      <c r="A87" s="10" t="s">
        <v>72</v>
      </c>
      <c r="B87" s="10" t="s">
        <v>230</v>
      </c>
    </row>
    <row r="88" s="9" customFormat="1" ht="12" customHeight="1"/>
    <row r="89" spans="1:11" s="9" customFormat="1" ht="12.75">
      <c r="A89" s="10" t="s">
        <v>77</v>
      </c>
      <c r="B89" s="10" t="s">
        <v>199</v>
      </c>
      <c r="C89" s="14"/>
      <c r="D89" s="14"/>
      <c r="E89" s="14"/>
      <c r="F89" s="14"/>
      <c r="G89" s="14"/>
      <c r="H89" s="14"/>
      <c r="I89" s="14"/>
      <c r="J89" s="14"/>
      <c r="K89" s="14"/>
    </row>
    <row r="90" s="9" customFormat="1" ht="12.75"/>
    <row r="91" spans="1:2" s="9" customFormat="1" ht="12.75">
      <c r="A91" s="10" t="s">
        <v>81</v>
      </c>
      <c r="B91" s="10" t="s">
        <v>200</v>
      </c>
    </row>
    <row r="92" spans="1:2" s="9" customFormat="1" ht="12.75">
      <c r="A92" s="10"/>
      <c r="B92" s="10" t="s">
        <v>201</v>
      </c>
    </row>
    <row r="93" s="9" customFormat="1" ht="12.75"/>
    <row r="94" spans="1:11" s="9" customFormat="1" ht="12.75">
      <c r="A94" s="10" t="s">
        <v>83</v>
      </c>
      <c r="B94" s="10" t="s">
        <v>231</v>
      </c>
      <c r="C94" s="14"/>
      <c r="D94" s="14"/>
      <c r="E94" s="14"/>
      <c r="F94" s="14"/>
      <c r="G94" s="14"/>
      <c r="H94" s="14"/>
      <c r="I94" s="14"/>
      <c r="J94" s="14"/>
      <c r="K94" s="14"/>
    </row>
    <row r="95" spans="2:11" s="9" customFormat="1" ht="12.75">
      <c r="B95" s="10" t="s">
        <v>232</v>
      </c>
      <c r="C95" s="14"/>
      <c r="D95" s="14"/>
      <c r="E95" s="14"/>
      <c r="F95" s="14"/>
      <c r="G95" s="14"/>
      <c r="H95" s="14"/>
      <c r="I95" s="14"/>
      <c r="J95" s="14"/>
      <c r="K95" s="14"/>
    </row>
    <row r="96" spans="2:11" s="9" customFormat="1" ht="12.75"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s="9" customFormat="1" ht="12.75">
      <c r="A97" s="10" t="s">
        <v>86</v>
      </c>
      <c r="B97" s="10" t="s">
        <v>233</v>
      </c>
      <c r="C97" s="14"/>
      <c r="D97" s="14"/>
      <c r="E97" s="14"/>
      <c r="F97" s="14"/>
      <c r="G97" s="14"/>
      <c r="H97" s="14"/>
      <c r="I97" s="14"/>
      <c r="J97" s="14"/>
      <c r="K97" s="14"/>
    </row>
    <row r="98" spans="2:11" s="9" customFormat="1" ht="12.7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s="9" customFormat="1" ht="12.75">
      <c r="A99" s="10" t="s">
        <v>88</v>
      </c>
      <c r="B99" s="10" t="s">
        <v>234</v>
      </c>
      <c r="C99" s="14"/>
      <c r="D99" s="14"/>
      <c r="E99" s="14"/>
      <c r="F99" s="14"/>
      <c r="G99" s="14"/>
      <c r="H99" s="14"/>
      <c r="I99" s="14"/>
      <c r="J99" s="14"/>
      <c r="K99" s="14"/>
    </row>
    <row r="100" spans="1:11" s="9" customFormat="1" ht="12.75">
      <c r="A100" s="10"/>
      <c r="B100" s="10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s="9" customFormat="1" ht="12.75">
      <c r="A101" s="10" t="s">
        <v>89</v>
      </c>
      <c r="B101" s="10" t="s">
        <v>171</v>
      </c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s="9" customFormat="1" ht="12.75">
      <c r="B102" s="10" t="s">
        <v>235</v>
      </c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s="9" customFormat="1" ht="12.75">
      <c r="B103" s="10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3" s="9" customFormat="1" ht="12" customHeight="1">
      <c r="A104" s="91" t="s">
        <v>132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75"/>
      <c r="M104" s="75"/>
    </row>
    <row r="105" spans="1:13" s="9" customFormat="1" ht="12" customHeight="1">
      <c r="A105" s="92" t="s">
        <v>133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13"/>
      <c r="M105" s="13"/>
    </row>
    <row r="106" spans="1:13" s="9" customFormat="1" ht="12" customHeight="1">
      <c r="A106" s="92" t="s">
        <v>134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13"/>
      <c r="M106" s="13"/>
    </row>
    <row r="107" spans="1:10" s="9" customFormat="1" ht="12" customHeight="1">
      <c r="A107" s="34"/>
      <c r="J107" s="76"/>
    </row>
    <row r="108" spans="1:11" s="9" customFormat="1" ht="12" customHeight="1">
      <c r="A108" s="90" t="s">
        <v>191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1:2" s="9" customFormat="1" ht="12" customHeight="1">
      <c r="A109" s="10"/>
      <c r="B109" s="78"/>
    </row>
    <row r="110" s="9" customFormat="1" ht="12" customHeight="1">
      <c r="A110" s="34" t="s">
        <v>94</v>
      </c>
    </row>
    <row r="111" spans="1:2" s="9" customFormat="1" ht="12" customHeight="1">
      <c r="A111" s="10"/>
      <c r="B111" s="78"/>
    </row>
    <row r="112" spans="1:2" s="9" customFormat="1" ht="12" customHeight="1">
      <c r="A112" s="10" t="s">
        <v>90</v>
      </c>
      <c r="B112" s="78" t="s">
        <v>115</v>
      </c>
    </row>
    <row r="113" s="9" customFormat="1" ht="12.75"/>
    <row r="114" spans="2:10" s="9" customFormat="1" ht="12" customHeight="1">
      <c r="B114" s="9" t="s">
        <v>116</v>
      </c>
      <c r="J114" s="13" t="s">
        <v>12</v>
      </c>
    </row>
    <row r="115" spans="3:10" s="9" customFormat="1" ht="12" customHeight="1">
      <c r="C115" s="9" t="s">
        <v>118</v>
      </c>
      <c r="D115" s="9" t="s">
        <v>147</v>
      </c>
      <c r="J115" s="67">
        <v>901</v>
      </c>
    </row>
    <row r="116" spans="4:10" s="9" customFormat="1" ht="12.75">
      <c r="D116" s="9" t="s">
        <v>223</v>
      </c>
      <c r="I116" s="59"/>
      <c r="J116" s="8">
        <v>13300</v>
      </c>
    </row>
    <row r="117" spans="4:10" s="9" customFormat="1" ht="12.75">
      <c r="D117" s="9" t="s">
        <v>145</v>
      </c>
      <c r="I117" s="59"/>
      <c r="J117" s="8">
        <v>3800</v>
      </c>
    </row>
    <row r="118" spans="3:10" s="9" customFormat="1" ht="12.75">
      <c r="C118" s="9" t="s">
        <v>146</v>
      </c>
      <c r="D118" s="9" t="s">
        <v>145</v>
      </c>
      <c r="J118" s="68">
        <v>6355</v>
      </c>
    </row>
    <row r="119" s="9" customFormat="1" ht="12.75">
      <c r="J119" s="68">
        <f>SUM(J115:J118)</f>
        <v>24356</v>
      </c>
    </row>
    <row r="120" s="9" customFormat="1" ht="12.75">
      <c r="B120" s="9" t="s">
        <v>119</v>
      </c>
    </row>
    <row r="121" spans="3:10" s="9" customFormat="1" ht="12.75">
      <c r="C121" s="9" t="s">
        <v>117</v>
      </c>
      <c r="D121" s="9" t="s">
        <v>168</v>
      </c>
      <c r="J121" s="67"/>
    </row>
    <row r="122" spans="4:10" s="9" customFormat="1" ht="12.75">
      <c r="D122" s="9" t="s">
        <v>148</v>
      </c>
      <c r="I122" s="9" t="s">
        <v>127</v>
      </c>
      <c r="J122" s="8">
        <v>291</v>
      </c>
    </row>
    <row r="123" spans="4:10" s="9" customFormat="1" ht="12.75">
      <c r="D123" s="9" t="s">
        <v>150</v>
      </c>
      <c r="J123" s="8"/>
    </row>
    <row r="124" spans="4:10" s="9" customFormat="1" ht="12.75">
      <c r="D124" s="9" t="s">
        <v>151</v>
      </c>
      <c r="J124" s="8">
        <v>37070</v>
      </c>
    </row>
    <row r="125" spans="4:10" s="9" customFormat="1" ht="12.75">
      <c r="D125" s="9" t="s">
        <v>152</v>
      </c>
      <c r="J125" s="8"/>
    </row>
    <row r="126" spans="4:10" s="9" customFormat="1" ht="12.75">
      <c r="D126" s="9" t="s">
        <v>149</v>
      </c>
      <c r="J126" s="8">
        <v>10000</v>
      </c>
    </row>
    <row r="127" spans="3:10" s="9" customFormat="1" ht="12.75">
      <c r="C127" s="9" t="s">
        <v>118</v>
      </c>
      <c r="D127" s="9" t="s">
        <v>190</v>
      </c>
      <c r="J127" s="8"/>
    </row>
    <row r="128" spans="4:10" s="9" customFormat="1" ht="12.75">
      <c r="D128" s="9" t="s">
        <v>153</v>
      </c>
      <c r="I128" s="9" t="s">
        <v>127</v>
      </c>
      <c r="J128" s="8">
        <v>16277</v>
      </c>
    </row>
    <row r="129" spans="4:10" s="9" customFormat="1" ht="12.75">
      <c r="D129" s="9" t="s">
        <v>154</v>
      </c>
      <c r="J129" s="8"/>
    </row>
    <row r="130" spans="4:10" s="9" customFormat="1" ht="12.75">
      <c r="D130" s="9" t="s">
        <v>155</v>
      </c>
      <c r="I130" s="9" t="s">
        <v>127</v>
      </c>
      <c r="J130" s="8">
        <v>11400</v>
      </c>
    </row>
    <row r="131" s="9" customFormat="1" ht="12.75">
      <c r="J131" s="67">
        <f>SUM(J122:J130)</f>
        <v>75038</v>
      </c>
    </row>
    <row r="132" spans="3:10" s="9" customFormat="1" ht="12.75">
      <c r="C132" s="9" t="s">
        <v>156</v>
      </c>
      <c r="D132" s="9" t="s">
        <v>157</v>
      </c>
      <c r="J132" s="8"/>
    </row>
    <row r="133" spans="4:10" s="9" customFormat="1" ht="12.75">
      <c r="D133" s="9" t="s">
        <v>158</v>
      </c>
      <c r="J133" s="68">
        <f>(-104827-5000000-1250000-3800000)/1000</f>
        <v>-10154.827</v>
      </c>
    </row>
    <row r="134" s="9" customFormat="1" ht="12.75">
      <c r="J134" s="68">
        <f>SUM(J131:J133)</f>
        <v>64883.173</v>
      </c>
    </row>
    <row r="135" spans="2:10" s="9" customFormat="1" ht="13.5" thickBot="1">
      <c r="B135" s="9" t="s">
        <v>159</v>
      </c>
      <c r="J135" s="70">
        <f>+J119+J134</f>
        <v>89239.17300000001</v>
      </c>
    </row>
    <row r="136" spans="2:10" s="9" customFormat="1" ht="12.75">
      <c r="B136" s="66" t="s">
        <v>206</v>
      </c>
      <c r="J136" s="71"/>
    </row>
    <row r="137" ht="12.75"/>
    <row r="138" spans="1:11" s="9" customFormat="1" ht="12" customHeight="1">
      <c r="A138" s="10" t="s">
        <v>95</v>
      </c>
      <c r="B138" s="10" t="s">
        <v>170</v>
      </c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s="9" customFormat="1" ht="12" customHeight="1">
      <c r="A139" s="10"/>
      <c r="B139" s="10" t="s">
        <v>211</v>
      </c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2:11" ht="12.75">
      <c r="B140" s="7"/>
      <c r="C140" s="6"/>
      <c r="D140" s="6"/>
      <c r="E140" s="6"/>
      <c r="F140" s="6"/>
      <c r="G140" s="6"/>
      <c r="H140" s="6"/>
      <c r="I140" s="6"/>
      <c r="J140" s="6"/>
      <c r="K140" s="6"/>
    </row>
    <row r="141" spans="1:2" s="9" customFormat="1" ht="12.75">
      <c r="A141" s="10" t="s">
        <v>96</v>
      </c>
      <c r="B141" s="10" t="s">
        <v>212</v>
      </c>
    </row>
    <row r="142" s="9" customFormat="1" ht="12.75"/>
    <row r="143" spans="1:2" s="9" customFormat="1" ht="12.75">
      <c r="A143" s="10" t="s">
        <v>97</v>
      </c>
      <c r="B143" s="10" t="s">
        <v>213</v>
      </c>
    </row>
    <row r="144" spans="1:2" s="9" customFormat="1" ht="12.75">
      <c r="A144" s="10"/>
      <c r="B144" s="10"/>
    </row>
    <row r="145" spans="1:2" s="9" customFormat="1" ht="12.75">
      <c r="A145" s="10" t="s">
        <v>98</v>
      </c>
      <c r="B145" s="10" t="s">
        <v>202</v>
      </c>
    </row>
    <row r="146" spans="1:2" s="9" customFormat="1" ht="12.75">
      <c r="A146" s="10"/>
      <c r="B146" s="10" t="s">
        <v>197</v>
      </c>
    </row>
    <row r="147" spans="8:10" s="9" customFormat="1" ht="12.75">
      <c r="H147" s="15" t="s">
        <v>99</v>
      </c>
      <c r="J147" s="15" t="s">
        <v>100</v>
      </c>
    </row>
    <row r="148" spans="6:10" s="9" customFormat="1" ht="12.75">
      <c r="F148" s="79" t="s">
        <v>15</v>
      </c>
      <c r="G148" s="80"/>
      <c r="H148" s="79" t="s">
        <v>101</v>
      </c>
      <c r="I148" s="80"/>
      <c r="J148" s="79" t="s">
        <v>102</v>
      </c>
    </row>
    <row r="149" spans="2:10" s="9" customFormat="1" ht="12.75">
      <c r="B149" s="80" t="s">
        <v>178</v>
      </c>
      <c r="F149" s="15" t="s">
        <v>12</v>
      </c>
      <c r="H149" s="15" t="s">
        <v>12</v>
      </c>
      <c r="J149" s="15" t="s">
        <v>12</v>
      </c>
    </row>
    <row r="150" spans="2:10" s="9" customFormat="1" ht="12.75">
      <c r="B150" s="10" t="s">
        <v>165</v>
      </c>
      <c r="F150" s="16">
        <f>+F153-F152-F151</f>
        <v>63566</v>
      </c>
      <c r="H150" s="16">
        <f>+H153-H152-H151</f>
        <v>4495</v>
      </c>
      <c r="J150" s="16">
        <f>+J153-J152-J151</f>
        <v>730460</v>
      </c>
    </row>
    <row r="151" spans="2:10" s="9" customFormat="1" ht="12.75">
      <c r="B151" s="10" t="s">
        <v>166</v>
      </c>
      <c r="F151" s="16">
        <v>8649</v>
      </c>
      <c r="H151" s="16">
        <v>1708</v>
      </c>
      <c r="J151" s="16">
        <v>32383</v>
      </c>
    </row>
    <row r="152" spans="2:10" s="9" customFormat="1" ht="12.75">
      <c r="B152" s="10" t="s">
        <v>167</v>
      </c>
      <c r="F152" s="16">
        <f>260+17</f>
        <v>277</v>
      </c>
      <c r="H152" s="16">
        <f>-60-51+15-247</f>
        <v>-343</v>
      </c>
      <c r="J152" s="16">
        <v>45606</v>
      </c>
    </row>
    <row r="153" spans="6:10" s="9" customFormat="1" ht="12.75">
      <c r="F153" s="81">
        <f>+F155-F154</f>
        <v>72492</v>
      </c>
      <c r="H153" s="81">
        <f>+H155-H154</f>
        <v>5860</v>
      </c>
      <c r="J153" s="81">
        <f>+J155-J154</f>
        <v>808449</v>
      </c>
    </row>
    <row r="154" spans="2:10" s="9" customFormat="1" ht="12.75">
      <c r="B154" s="10" t="s">
        <v>164</v>
      </c>
      <c r="F154" s="16">
        <v>-2277</v>
      </c>
      <c r="H154" s="16">
        <v>0</v>
      </c>
      <c r="J154" s="16">
        <v>0</v>
      </c>
    </row>
    <row r="155" spans="6:10" s="9" customFormat="1" ht="13.5" thickBot="1">
      <c r="F155" s="82">
        <v>70215</v>
      </c>
      <c r="H155" s="82">
        <v>5860</v>
      </c>
      <c r="J155" s="82">
        <v>808449</v>
      </c>
    </row>
    <row r="156" spans="8:10" s="9" customFormat="1" ht="12.75">
      <c r="H156" s="15"/>
      <c r="J156" s="15"/>
    </row>
    <row r="157" spans="2:10" s="9" customFormat="1" ht="12.75">
      <c r="B157" s="80" t="s">
        <v>169</v>
      </c>
      <c r="F157" s="15"/>
      <c r="H157" s="15"/>
      <c r="J157" s="15"/>
    </row>
    <row r="158" spans="2:10" s="9" customFormat="1" ht="12.75">
      <c r="B158" s="10" t="s">
        <v>120</v>
      </c>
      <c r="F158" s="16">
        <v>2538</v>
      </c>
      <c r="H158" s="16">
        <v>994</v>
      </c>
      <c r="J158" s="16">
        <v>78630</v>
      </c>
    </row>
    <row r="159" spans="2:10" s="9" customFormat="1" ht="12.75">
      <c r="B159" s="10" t="s">
        <v>160</v>
      </c>
      <c r="F159" s="16">
        <v>1243</v>
      </c>
      <c r="H159" s="16">
        <f>-258-247</f>
        <v>-505</v>
      </c>
      <c r="J159" s="16">
        <v>265447</v>
      </c>
    </row>
    <row r="160" spans="2:10" s="9" customFormat="1" ht="12.75">
      <c r="B160" s="10" t="s">
        <v>161</v>
      </c>
      <c r="F160" s="16">
        <v>4183</v>
      </c>
      <c r="H160" s="16">
        <v>-468</v>
      </c>
      <c r="J160" s="16">
        <v>321313</v>
      </c>
    </row>
    <row r="161" spans="2:10" s="9" customFormat="1" ht="12.75">
      <c r="B161" s="10" t="s">
        <v>162</v>
      </c>
      <c r="F161" s="16">
        <f>52450+8649+3231</f>
        <v>64330</v>
      </c>
      <c r="H161" s="16">
        <f>3920+1708+235</f>
        <v>5863</v>
      </c>
      <c r="J161" s="16">
        <v>140737</v>
      </c>
    </row>
    <row r="162" spans="2:10" s="9" customFormat="1" ht="12.75">
      <c r="B162" s="9" t="s">
        <v>163</v>
      </c>
      <c r="F162" s="16">
        <v>198</v>
      </c>
      <c r="H162" s="16">
        <v>-24</v>
      </c>
      <c r="J162" s="16">
        <v>2322</v>
      </c>
    </row>
    <row r="163" spans="6:10" s="9" customFormat="1" ht="12.75">
      <c r="F163" s="81">
        <f>SUM(F158:F162)</f>
        <v>72492</v>
      </c>
      <c r="H163" s="81">
        <f>SUM(H158:H162)</f>
        <v>5860</v>
      </c>
      <c r="J163" s="81">
        <f>SUM(J158:J162)</f>
        <v>808449</v>
      </c>
    </row>
    <row r="164" spans="2:10" s="9" customFormat="1" ht="12.75">
      <c r="B164" s="10" t="s">
        <v>164</v>
      </c>
      <c r="F164" s="16">
        <f>+F154</f>
        <v>-2277</v>
      </c>
      <c r="H164" s="16">
        <v>0</v>
      </c>
      <c r="J164" s="16">
        <v>0</v>
      </c>
    </row>
    <row r="165" spans="6:10" s="9" customFormat="1" ht="13.5" thickBot="1">
      <c r="F165" s="82">
        <f>SUM(F163:F164)</f>
        <v>70215</v>
      </c>
      <c r="H165" s="82">
        <f>SUM(H163:H164)</f>
        <v>5860</v>
      </c>
      <c r="J165" s="82">
        <f>SUM(J163:J164)</f>
        <v>808449</v>
      </c>
    </row>
    <row r="166" spans="1:13" ht="12" customHeight="1">
      <c r="A166" s="88" t="s">
        <v>132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1"/>
      <c r="M166" s="1"/>
    </row>
    <row r="167" spans="1:13" ht="12" customHeight="1">
      <c r="A167" s="89" t="s">
        <v>133</v>
      </c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3"/>
      <c r="M167" s="3"/>
    </row>
    <row r="168" spans="1:13" ht="12" customHeight="1">
      <c r="A168" s="89" t="s">
        <v>134</v>
      </c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3"/>
      <c r="M168" s="3"/>
    </row>
    <row r="169" spans="1:10" ht="12" customHeight="1">
      <c r="A169" s="4"/>
      <c r="J169" s="5"/>
    </row>
    <row r="170" spans="1:11" ht="12" customHeight="1">
      <c r="A170" s="90" t="s">
        <v>191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1:2" ht="12.75">
      <c r="A171" s="7"/>
      <c r="B171" s="7"/>
    </row>
    <row r="172" spans="1:2" ht="12.75">
      <c r="A172" s="4" t="s">
        <v>94</v>
      </c>
      <c r="B172" s="7"/>
    </row>
    <row r="174" spans="1:2" s="9" customFormat="1" ht="12.75">
      <c r="A174" s="59" t="s">
        <v>103</v>
      </c>
      <c r="B174" s="9" t="s">
        <v>224</v>
      </c>
    </row>
    <row r="175" s="9" customFormat="1" ht="6.75" customHeight="1"/>
    <row r="176" s="9" customFormat="1" ht="12.75">
      <c r="B176" s="9" t="s">
        <v>214</v>
      </c>
    </row>
    <row r="177" s="9" customFormat="1" ht="12.75">
      <c r="B177" s="9" t="s">
        <v>215</v>
      </c>
    </row>
    <row r="178" s="9" customFormat="1" ht="12.75"/>
    <row r="179" spans="1:2" s="9" customFormat="1" ht="12.75">
      <c r="A179" s="10" t="s">
        <v>104</v>
      </c>
      <c r="B179" s="9" t="s">
        <v>216</v>
      </c>
    </row>
    <row r="180" s="9" customFormat="1" ht="12.75">
      <c r="B180" s="9" t="s">
        <v>217</v>
      </c>
    </row>
    <row r="181" s="9" customFormat="1" ht="12.75"/>
    <row r="182" spans="1:11" s="9" customFormat="1" ht="12.75">
      <c r="A182" s="10" t="s">
        <v>105</v>
      </c>
      <c r="B182" s="10" t="s">
        <v>218</v>
      </c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s="9" customFormat="1" ht="12.75" customHeight="1">
      <c r="A183" s="10"/>
      <c r="B183" s="10" t="s">
        <v>219</v>
      </c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3:11" s="9" customFormat="1" ht="12.75"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2" s="9" customFormat="1" ht="12.75">
      <c r="A185" s="10" t="s">
        <v>106</v>
      </c>
      <c r="B185" s="10" t="s">
        <v>203</v>
      </c>
    </row>
    <row r="186" spans="2:11" s="9" customFormat="1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s="9" customFormat="1" ht="12.75">
      <c r="A187" s="10" t="s">
        <v>107</v>
      </c>
      <c r="B187" s="10" t="s">
        <v>204</v>
      </c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s="9" customFormat="1" ht="12.75">
      <c r="A188" s="10"/>
      <c r="B188" s="10"/>
      <c r="C188" s="14"/>
      <c r="D188" s="14"/>
      <c r="E188" s="14"/>
      <c r="F188" s="14"/>
      <c r="G188" s="14"/>
      <c r="H188" s="14"/>
      <c r="I188" s="14"/>
      <c r="J188" s="14"/>
      <c r="K188" s="14"/>
    </row>
    <row r="189" s="9" customFormat="1" ht="12" customHeight="1"/>
    <row r="190" s="9" customFormat="1" ht="12" customHeight="1">
      <c r="B190" s="12"/>
    </row>
    <row r="191" s="9" customFormat="1" ht="12" customHeight="1"/>
    <row r="192" spans="3:11" ht="12.75">
      <c r="C192" s="6"/>
      <c r="D192" s="6"/>
      <c r="E192" s="6"/>
      <c r="F192" s="6"/>
      <c r="G192" s="6"/>
      <c r="H192" s="6"/>
      <c r="I192" s="6"/>
      <c r="J192" s="6"/>
      <c r="K192" s="6"/>
    </row>
    <row r="195" ht="12" customHeight="1">
      <c r="A195" s="17"/>
    </row>
    <row r="196" ht="12" customHeight="1">
      <c r="A196" s="4" t="s">
        <v>108</v>
      </c>
    </row>
    <row r="197" ht="12" customHeight="1">
      <c r="A197" s="17"/>
    </row>
    <row r="198" ht="12" customHeight="1">
      <c r="A198" s="17"/>
    </row>
    <row r="199" ht="12" customHeight="1">
      <c r="A199" s="17"/>
    </row>
    <row r="200" ht="12" customHeight="1">
      <c r="A200" s="17"/>
    </row>
    <row r="201" ht="12" customHeight="1">
      <c r="A201" s="17"/>
    </row>
    <row r="202" ht="12" customHeight="1">
      <c r="A202" s="17"/>
    </row>
    <row r="203" ht="12" customHeight="1">
      <c r="A203" s="17" t="s">
        <v>142</v>
      </c>
    </row>
    <row r="204" ht="12" customHeight="1">
      <c r="A204" s="4" t="s">
        <v>143</v>
      </c>
    </row>
    <row r="205" ht="12" customHeight="1">
      <c r="A205" s="4" t="s">
        <v>144</v>
      </c>
    </row>
    <row r="206" ht="12" customHeight="1">
      <c r="A206" s="17"/>
    </row>
    <row r="207" ht="12" customHeight="1">
      <c r="A207" s="17" t="s">
        <v>209</v>
      </c>
    </row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spans="1:2" ht="12" customHeight="1">
      <c r="A244" s="7"/>
      <c r="B244" s="18"/>
    </row>
    <row r="245" ht="12" customHeight="1">
      <c r="B245" s="18"/>
    </row>
    <row r="246" ht="12" customHeight="1"/>
    <row r="247" spans="1:2" ht="12" customHeight="1">
      <c r="A247" s="7"/>
      <c r="B247" s="7"/>
    </row>
    <row r="248" ht="12" customHeight="1">
      <c r="A248" s="7"/>
    </row>
    <row r="249" spans="1:2" ht="12" customHeight="1">
      <c r="A249" s="7"/>
      <c r="B249" s="7"/>
    </row>
    <row r="250" ht="12" customHeight="1"/>
    <row r="251" spans="1:2" ht="12" customHeight="1">
      <c r="A251" s="7"/>
      <c r="B251" s="7"/>
    </row>
    <row r="252" ht="12" customHeight="1"/>
    <row r="253" ht="12" customHeight="1">
      <c r="H253" s="11"/>
    </row>
    <row r="254" ht="12" customHeight="1"/>
    <row r="255" spans="2:8" ht="12" customHeight="1">
      <c r="B255" s="7"/>
      <c r="H255" s="19"/>
    </row>
    <row r="256" spans="2:8" ht="12" customHeight="1">
      <c r="B256" s="7"/>
      <c r="H256" s="19"/>
    </row>
    <row r="257" spans="2:8" ht="12" customHeight="1">
      <c r="B257" s="7"/>
      <c r="H257" s="20"/>
    </row>
    <row r="258" ht="12" customHeight="1"/>
    <row r="259" ht="12" customHeight="1">
      <c r="H259" s="19"/>
    </row>
    <row r="260" ht="12" customHeight="1"/>
    <row r="261" ht="12" customHeight="1"/>
    <row r="262" spans="1:2" ht="12" customHeight="1">
      <c r="A262" s="7"/>
      <c r="B262" s="7"/>
    </row>
    <row r="263" ht="12" customHeight="1"/>
    <row r="264" spans="1:2" ht="12" customHeight="1">
      <c r="A264" s="7"/>
      <c r="B264" s="7"/>
    </row>
    <row r="265" ht="12" customHeight="1"/>
    <row r="266" ht="12" customHeight="1">
      <c r="H266" s="11"/>
    </row>
    <row r="267" ht="12" customHeight="1"/>
    <row r="268" spans="2:8" ht="12" customHeight="1">
      <c r="B268" s="7"/>
      <c r="H268" s="19"/>
    </row>
    <row r="269" ht="12" customHeight="1"/>
    <row r="270" spans="1:2" ht="12" customHeight="1">
      <c r="A270" s="7"/>
      <c r="B270" s="18"/>
    </row>
    <row r="271" ht="12" customHeight="1">
      <c r="B271" s="18"/>
    </row>
    <row r="272" ht="12" customHeight="1"/>
    <row r="273" ht="12" customHeight="1">
      <c r="H273" s="11"/>
    </row>
    <row r="274" ht="12" customHeight="1"/>
    <row r="275" ht="12" customHeight="1">
      <c r="B275" s="7"/>
    </row>
    <row r="276" ht="12" customHeight="1"/>
    <row r="277" ht="12" customHeight="1">
      <c r="B277" s="7"/>
    </row>
    <row r="278" ht="12" customHeight="1"/>
    <row r="279" ht="12" customHeight="1">
      <c r="B279" s="7"/>
    </row>
    <row r="280" ht="12" customHeight="1"/>
    <row r="281" spans="1:2" ht="12" customHeight="1">
      <c r="A281" s="7"/>
      <c r="B281" s="18"/>
    </row>
    <row r="282" ht="12" customHeight="1">
      <c r="B282" s="18"/>
    </row>
    <row r="283" ht="12" customHeight="1">
      <c r="B283" s="18"/>
    </row>
    <row r="284" ht="12" customHeight="1"/>
    <row r="285" spans="1:2" ht="12" customHeight="1">
      <c r="A285" s="7"/>
      <c r="B285" s="18"/>
    </row>
    <row r="286" ht="12" customHeight="1">
      <c r="B286" s="18"/>
    </row>
    <row r="287" ht="12" customHeight="1"/>
    <row r="288" spans="1:2" ht="12" customHeight="1">
      <c r="A288" s="7"/>
      <c r="B288" s="7"/>
    </row>
    <row r="289" ht="12" customHeight="1"/>
    <row r="290" spans="1:2" ht="12" customHeight="1">
      <c r="A290" s="7"/>
      <c r="B290" s="18"/>
    </row>
    <row r="291" ht="12" customHeight="1">
      <c r="B291" s="18"/>
    </row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spans="1:2" ht="12" customHeight="1">
      <c r="A301" s="7"/>
      <c r="B301" s="7"/>
    </row>
    <row r="302" ht="12" customHeight="1"/>
    <row r="303" ht="12" customHeight="1">
      <c r="H303" s="11"/>
    </row>
    <row r="304" ht="12" customHeight="1"/>
    <row r="305" ht="12" customHeight="1">
      <c r="B305" s="7"/>
    </row>
    <row r="306" spans="3:8" ht="12" customHeight="1">
      <c r="C306" s="7"/>
      <c r="H306" s="19"/>
    </row>
    <row r="307" spans="3:8" ht="12" customHeight="1">
      <c r="C307" s="7"/>
      <c r="H307" s="19"/>
    </row>
    <row r="308" ht="12" customHeight="1"/>
    <row r="309" ht="12" customHeight="1">
      <c r="H309" s="19"/>
    </row>
    <row r="310" ht="12" customHeight="1"/>
    <row r="311" spans="1:2" ht="12" customHeight="1">
      <c r="A311" s="7"/>
      <c r="B311" s="7"/>
    </row>
    <row r="312" ht="12" customHeight="1"/>
    <row r="313" spans="1:2" ht="12" customHeight="1">
      <c r="A313" s="7"/>
      <c r="B313" s="7"/>
    </row>
    <row r="314" ht="12" customHeight="1"/>
    <row r="315" spans="1:2" ht="12" customHeight="1">
      <c r="A315" s="7"/>
      <c r="B315" s="7"/>
    </row>
    <row r="316" ht="12" customHeight="1"/>
    <row r="317" spans="1:2" ht="12" customHeight="1">
      <c r="A317" s="7"/>
      <c r="B317" s="7"/>
    </row>
    <row r="318" ht="12" customHeight="1"/>
    <row r="319" spans="1:2" ht="12" customHeight="1">
      <c r="A319" s="7"/>
      <c r="B319" s="7"/>
    </row>
    <row r="320" ht="12" customHeight="1"/>
    <row r="321" spans="1:2" ht="12" customHeight="1">
      <c r="A321" s="7"/>
      <c r="B321" s="7"/>
    </row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>
      <c r="A334" s="7"/>
    </row>
    <row r="335" ht="12" customHeight="1">
      <c r="A335" s="7"/>
    </row>
    <row r="336" ht="12" customHeight="1">
      <c r="A336" s="7"/>
    </row>
    <row r="337" ht="12" customHeight="1"/>
    <row r="338" ht="12" customHeight="1">
      <c r="A338" s="7"/>
    </row>
    <row r="339" ht="12" customHeight="1"/>
    <row r="340" spans="1:2" ht="12" customHeight="1">
      <c r="A340" s="7"/>
      <c r="B340" s="7"/>
    </row>
    <row r="341" ht="12" customHeight="1"/>
    <row r="342" spans="1:2" ht="12" customHeight="1">
      <c r="A342" s="7"/>
      <c r="B342" s="7"/>
    </row>
    <row r="343" ht="12" customHeight="1">
      <c r="B343" s="7"/>
    </row>
    <row r="344" ht="12" customHeight="1"/>
    <row r="345" spans="1:2" ht="12" customHeight="1">
      <c r="A345" s="7"/>
      <c r="B345" s="7"/>
    </row>
    <row r="346" ht="12" customHeight="1"/>
    <row r="347" spans="1:2" ht="12" customHeight="1">
      <c r="A347" s="7"/>
      <c r="B347" s="7"/>
    </row>
    <row r="348" ht="12" customHeight="1"/>
    <row r="349" ht="12" customHeight="1"/>
    <row r="350" ht="12" customHeight="1">
      <c r="A350" s="7"/>
    </row>
    <row r="351" ht="12" customHeight="1"/>
    <row r="352" ht="12" customHeight="1"/>
    <row r="353" ht="12" customHeight="1">
      <c r="A353" s="7"/>
    </row>
    <row r="354" ht="12" customHeight="1">
      <c r="A354" s="7"/>
    </row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>
      <c r="C513" s="7" t="s">
        <v>56</v>
      </c>
    </row>
    <row r="514" ht="12" customHeight="1"/>
    <row r="515" ht="12" customHeight="1">
      <c r="C515" s="7" t="s">
        <v>57</v>
      </c>
    </row>
    <row r="516" ht="12" customHeight="1"/>
    <row r="517" ht="12" customHeight="1">
      <c r="C517" s="7" t="s">
        <v>58</v>
      </c>
    </row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>
      <c r="A1370" s="7" t="s">
        <v>59</v>
      </c>
    </row>
    <row r="1371" ht="12" customHeight="1"/>
    <row r="1372" ht="12" customHeight="1">
      <c r="A1372" s="7" t="s">
        <v>56</v>
      </c>
    </row>
    <row r="1373" ht="12" customHeight="1"/>
    <row r="1374" ht="12" customHeight="1">
      <c r="A1374" s="7" t="s">
        <v>57</v>
      </c>
    </row>
    <row r="1375" ht="12" customHeight="1"/>
    <row r="1376" ht="12" customHeight="1">
      <c r="A1376" s="7" t="s">
        <v>60</v>
      </c>
    </row>
    <row r="1377" ht="12" customHeight="1">
      <c r="A1377" s="7" t="s">
        <v>59</v>
      </c>
    </row>
    <row r="1378" ht="12" customHeight="1"/>
    <row r="1379" ht="12" customHeight="1">
      <c r="A1379" s="7" t="s">
        <v>56</v>
      </c>
    </row>
    <row r="1380" ht="12" customHeight="1"/>
    <row r="1381" ht="12" customHeight="1">
      <c r="A1381" s="7" t="s">
        <v>57</v>
      </c>
    </row>
    <row r="1382" ht="12" customHeight="1"/>
    <row r="1383" ht="12" customHeight="1">
      <c r="A1383" s="7" t="s">
        <v>60</v>
      </c>
    </row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779" ht="12" customHeight="1"/>
    <row r="1781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</sheetData>
  <mergeCells count="16">
    <mergeCell ref="A5:K5"/>
    <mergeCell ref="A3:K3"/>
    <mergeCell ref="A1:K1"/>
    <mergeCell ref="A2:K2"/>
    <mergeCell ref="A59:K59"/>
    <mergeCell ref="A60:K60"/>
    <mergeCell ref="A61:K61"/>
    <mergeCell ref="A63:K63"/>
    <mergeCell ref="A104:K104"/>
    <mergeCell ref="A105:K105"/>
    <mergeCell ref="A106:K106"/>
    <mergeCell ref="A108:K108"/>
    <mergeCell ref="A166:K166"/>
    <mergeCell ref="A167:K167"/>
    <mergeCell ref="A168:K168"/>
    <mergeCell ref="A170:K170"/>
  </mergeCells>
  <printOptions/>
  <pageMargins left="0.512" right="0.512" top="0.512" bottom="0.512" header="0.5" footer="0.5"/>
  <pageSetup horizontalDpi="600" verticalDpi="600" orientation="portrait" paperSize="9" scale="82" r:id="rId3"/>
  <rowBreaks count="3" manualBreakCount="3">
    <brk id="58" max="10" man="1"/>
    <brk id="103" max="10" man="1"/>
    <brk id="16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388"/>
  <sheetViews>
    <sheetView tabSelected="1" view="pageBreakPreview" zoomScale="60" zoomScaleNormal="75" workbookViewId="0" topLeftCell="A31">
      <selection activeCell="G42" sqref="G42"/>
    </sheetView>
  </sheetViews>
  <sheetFormatPr defaultColWidth="9.7109375" defaultRowHeight="12.75"/>
  <cols>
    <col min="1" max="1" width="2.421875" style="9" customWidth="1"/>
    <col min="2" max="2" width="3.7109375" style="9" customWidth="1"/>
    <col min="3" max="3" width="10.7109375" style="9" customWidth="1"/>
    <col min="4" max="4" width="9.7109375" style="9" customWidth="1"/>
    <col min="5" max="5" width="29.8515625" style="9" customWidth="1"/>
    <col min="6" max="6" width="13.140625" style="9" customWidth="1"/>
    <col min="7" max="7" width="12.8515625" style="9" customWidth="1"/>
    <col min="8" max="8" width="3.00390625" style="9" customWidth="1"/>
    <col min="9" max="9" width="16.140625" style="9" customWidth="1"/>
    <col min="10" max="10" width="14.421875" style="9" customWidth="1"/>
    <col min="11" max="11" width="10.7109375" style="9" customWidth="1"/>
    <col min="12" max="12" width="0.5625" style="9" hidden="1" customWidth="1"/>
    <col min="13" max="13" width="0.9921875" style="9" customWidth="1"/>
    <col min="14" max="16384" width="9.7109375" style="9" customWidth="1"/>
  </cols>
  <sheetData>
    <row r="1" spans="1:13" ht="12" customHeight="1">
      <c r="A1" s="91" t="s">
        <v>132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2" customHeight="1">
      <c r="A2" s="92" t="s">
        <v>133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" customHeight="1">
      <c r="A3" s="92" t="s">
        <v>134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13"/>
      <c r="M3" s="13"/>
    </row>
    <row r="4" spans="1:10" ht="12" customHeight="1">
      <c r="A4" s="10"/>
      <c r="J4" s="10"/>
    </row>
    <row r="5" spans="1:11" ht="12" customHeight="1">
      <c r="A5" s="100" t="s">
        <v>179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0" ht="12" customHeight="1">
      <c r="A6" s="10"/>
      <c r="J6" s="10"/>
    </row>
    <row r="7" spans="1:11" ht="12" customHeight="1">
      <c r="A7" s="99" t="s">
        <v>191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0" ht="12" customHeight="1">
      <c r="A8" s="10"/>
      <c r="J8" s="10"/>
    </row>
    <row r="9" ht="12.75">
      <c r="A9" s="10" t="s">
        <v>180</v>
      </c>
    </row>
    <row r="10" ht="12" customHeight="1">
      <c r="A10" s="9" t="s">
        <v>225</v>
      </c>
    </row>
    <row r="11" ht="12" customHeight="1">
      <c r="A11" s="10"/>
    </row>
    <row r="12" ht="12.75">
      <c r="A12" s="34" t="s">
        <v>1</v>
      </c>
    </row>
    <row r="13" ht="6" customHeight="1"/>
    <row r="14" spans="1:10" ht="12" customHeight="1">
      <c r="A14" s="14"/>
      <c r="B14" s="14"/>
      <c r="C14" s="14"/>
      <c r="D14" s="14"/>
      <c r="E14" s="14"/>
      <c r="F14" s="35" t="s">
        <v>2</v>
      </c>
      <c r="G14" s="36"/>
      <c r="I14" s="35" t="s">
        <v>3</v>
      </c>
      <c r="J14" s="37"/>
    </row>
    <row r="15" spans="1:10" ht="12" customHeight="1">
      <c r="A15" s="14"/>
      <c r="B15" s="14"/>
      <c r="C15" s="14"/>
      <c r="D15" s="14"/>
      <c r="E15" s="14"/>
      <c r="F15" s="38" t="s">
        <v>4</v>
      </c>
      <c r="G15" s="39" t="s">
        <v>5</v>
      </c>
      <c r="H15" s="40"/>
      <c r="I15" s="38" t="s">
        <v>4</v>
      </c>
      <c r="J15" s="39" t="s">
        <v>5</v>
      </c>
    </row>
    <row r="16" spans="1:10" ht="12.75">
      <c r="A16" s="14"/>
      <c r="B16" s="14"/>
      <c r="C16" s="14"/>
      <c r="D16" s="14"/>
      <c r="E16" s="14"/>
      <c r="F16" s="38" t="s">
        <v>6</v>
      </c>
      <c r="G16" s="39" t="s">
        <v>6</v>
      </c>
      <c r="H16" s="40"/>
      <c r="I16" s="38" t="s">
        <v>6</v>
      </c>
      <c r="J16" s="39" t="s">
        <v>6</v>
      </c>
    </row>
    <row r="17" spans="1:10" ht="12.75">
      <c r="A17" s="14"/>
      <c r="B17" s="14"/>
      <c r="C17" s="14"/>
      <c r="D17" s="14"/>
      <c r="E17" s="14"/>
      <c r="F17" s="38" t="s">
        <v>7</v>
      </c>
      <c r="G17" s="39" t="s">
        <v>8</v>
      </c>
      <c r="H17" s="40"/>
      <c r="I17" s="38" t="s">
        <v>9</v>
      </c>
      <c r="J17" s="39" t="s">
        <v>8</v>
      </c>
    </row>
    <row r="18" spans="1:10" ht="12.75">
      <c r="A18" s="14"/>
      <c r="B18" s="14"/>
      <c r="C18" s="14"/>
      <c r="D18" s="14"/>
      <c r="E18" s="14"/>
      <c r="F18" s="41"/>
      <c r="G18" s="39" t="s">
        <v>10</v>
      </c>
      <c r="H18" s="40"/>
      <c r="I18" s="41"/>
      <c r="J18" s="39" t="s">
        <v>10</v>
      </c>
    </row>
    <row r="19" spans="1:10" ht="12.75">
      <c r="A19" s="14"/>
      <c r="B19" s="14"/>
      <c r="C19" s="14"/>
      <c r="D19" s="14"/>
      <c r="E19" s="14"/>
      <c r="F19" s="41"/>
      <c r="G19" s="39" t="s">
        <v>7</v>
      </c>
      <c r="H19" s="40"/>
      <c r="I19" s="41"/>
      <c r="J19" s="39" t="s">
        <v>11</v>
      </c>
    </row>
    <row r="20" spans="1:10" ht="12.75">
      <c r="A20" s="14"/>
      <c r="B20" s="14"/>
      <c r="C20" s="14"/>
      <c r="D20" s="14"/>
      <c r="E20" s="14"/>
      <c r="F20" s="38" t="s">
        <v>192</v>
      </c>
      <c r="G20" s="39" t="s">
        <v>193</v>
      </c>
      <c r="H20" s="40"/>
      <c r="I20" s="38" t="s">
        <v>192</v>
      </c>
      <c r="J20" s="39" t="s">
        <v>193</v>
      </c>
    </row>
    <row r="21" spans="1:10" ht="12.75">
      <c r="A21" s="14"/>
      <c r="B21" s="14"/>
      <c r="C21" s="14"/>
      <c r="D21" s="14"/>
      <c r="E21" s="14"/>
      <c r="F21" s="42" t="s">
        <v>12</v>
      </c>
      <c r="G21" s="43" t="s">
        <v>12</v>
      </c>
      <c r="H21" s="40"/>
      <c r="I21" s="42" t="s">
        <v>12</v>
      </c>
      <c r="J21" s="43" t="s">
        <v>12</v>
      </c>
    </row>
    <row r="22" spans="1:11" ht="12.75">
      <c r="A22" s="14"/>
      <c r="B22" s="14"/>
      <c r="C22" s="14"/>
      <c r="D22" s="14"/>
      <c r="E22" s="14"/>
      <c r="K22" s="14"/>
    </row>
    <row r="23" spans="1:11" ht="13.5" thickBot="1">
      <c r="A23" s="10" t="s">
        <v>13</v>
      </c>
      <c r="B23" s="10" t="s">
        <v>14</v>
      </c>
      <c r="C23" s="10" t="s">
        <v>15</v>
      </c>
      <c r="D23" s="14"/>
      <c r="E23" s="14"/>
      <c r="F23" s="21">
        <f>+I23</f>
        <v>70215</v>
      </c>
      <c r="G23" s="22" t="s">
        <v>125</v>
      </c>
      <c r="H23" s="23"/>
      <c r="I23" s="21">
        <v>70215</v>
      </c>
      <c r="J23" s="44" t="s">
        <v>125</v>
      </c>
      <c r="K23" s="14"/>
    </row>
    <row r="24" spans="1:11" ht="6" customHeight="1" thickTop="1">
      <c r="A24" s="14"/>
      <c r="B24" s="14"/>
      <c r="C24" s="14"/>
      <c r="D24" s="14"/>
      <c r="E24" s="14"/>
      <c r="J24" s="45"/>
      <c r="K24" s="14"/>
    </row>
    <row r="25" spans="1:11" ht="13.5" thickBot="1">
      <c r="A25" s="14"/>
      <c r="B25" s="10" t="s">
        <v>16</v>
      </c>
      <c r="C25" s="10" t="s">
        <v>17</v>
      </c>
      <c r="D25" s="14"/>
      <c r="E25" s="14"/>
      <c r="F25" s="24">
        <f>+I25</f>
        <v>0</v>
      </c>
      <c r="G25" s="46" t="s">
        <v>125</v>
      </c>
      <c r="H25" s="25"/>
      <c r="I25" s="24">
        <v>0</v>
      </c>
      <c r="J25" s="44" t="s">
        <v>125</v>
      </c>
      <c r="K25" s="14"/>
    </row>
    <row r="26" spans="1:11" ht="6" customHeight="1" thickTop="1">
      <c r="A26" s="14"/>
      <c r="B26" s="14"/>
      <c r="C26" s="14"/>
      <c r="D26" s="14"/>
      <c r="E26" s="14"/>
      <c r="J26" s="45"/>
      <c r="K26" s="14"/>
    </row>
    <row r="27" spans="1:11" ht="13.5" thickBot="1">
      <c r="A27" s="14"/>
      <c r="B27" s="10" t="s">
        <v>18</v>
      </c>
      <c r="C27" s="10" t="s">
        <v>19</v>
      </c>
      <c r="D27" s="14"/>
      <c r="E27" s="14"/>
      <c r="F27" s="21">
        <f>+I27</f>
        <v>516</v>
      </c>
      <c r="G27" s="22" t="s">
        <v>125</v>
      </c>
      <c r="H27" s="23"/>
      <c r="I27" s="21">
        <v>516</v>
      </c>
      <c r="J27" s="44" t="s">
        <v>125</v>
      </c>
      <c r="K27" s="14"/>
    </row>
    <row r="28" spans="1:11" ht="13.5" thickTop="1">
      <c r="A28" s="14"/>
      <c r="B28" s="14"/>
      <c r="C28" s="14"/>
      <c r="D28" s="14"/>
      <c r="E28" s="14"/>
      <c r="J28" s="45"/>
      <c r="K28" s="14"/>
    </row>
    <row r="29" spans="1:11" ht="12.75">
      <c r="A29" s="10" t="s">
        <v>20</v>
      </c>
      <c r="B29" s="10" t="s">
        <v>14</v>
      </c>
      <c r="C29" s="10" t="s">
        <v>21</v>
      </c>
      <c r="D29" s="14"/>
      <c r="E29" s="14"/>
      <c r="J29" s="45"/>
      <c r="K29" s="14"/>
    </row>
    <row r="30" spans="1:11" ht="12.75">
      <c r="A30" s="14"/>
      <c r="B30" s="14"/>
      <c r="C30" s="10" t="s">
        <v>22</v>
      </c>
      <c r="D30" s="14"/>
      <c r="E30" s="14"/>
      <c r="J30" s="45"/>
      <c r="K30" s="14"/>
    </row>
    <row r="31" spans="1:11" ht="12.75">
      <c r="A31" s="14"/>
      <c r="B31" s="14"/>
      <c r="C31" s="10" t="s">
        <v>23</v>
      </c>
      <c r="D31" s="14"/>
      <c r="E31" s="14"/>
      <c r="J31" s="45"/>
      <c r="K31" s="14"/>
    </row>
    <row r="32" spans="1:11" ht="12.75">
      <c r="A32" s="14"/>
      <c r="B32" s="14"/>
      <c r="C32" s="10" t="s">
        <v>24</v>
      </c>
      <c r="D32" s="14"/>
      <c r="E32" s="14"/>
      <c r="J32" s="45"/>
      <c r="K32" s="14"/>
    </row>
    <row r="33" spans="1:11" ht="12.75">
      <c r="A33" s="14"/>
      <c r="B33" s="14"/>
      <c r="C33" s="10" t="s">
        <v>25</v>
      </c>
      <c r="D33" s="14"/>
      <c r="E33" s="14"/>
      <c r="F33" s="16">
        <f>+I33</f>
        <v>9602</v>
      </c>
      <c r="G33" s="15" t="s">
        <v>125</v>
      </c>
      <c r="H33" s="16"/>
      <c r="I33" s="16">
        <f>6107-I35-I37</f>
        <v>9602</v>
      </c>
      <c r="J33" s="47" t="s">
        <v>125</v>
      </c>
      <c r="K33" s="14"/>
    </row>
    <row r="34" spans="1:11" ht="6" customHeight="1">
      <c r="A34" s="14"/>
      <c r="B34" s="14"/>
      <c r="C34" s="14"/>
      <c r="D34" s="14"/>
      <c r="E34" s="14"/>
      <c r="G34" s="13"/>
      <c r="J34" s="48"/>
      <c r="K34" s="14"/>
    </row>
    <row r="35" spans="1:11" ht="12.75">
      <c r="A35" s="14"/>
      <c r="B35" s="10" t="s">
        <v>16</v>
      </c>
      <c r="C35" s="10" t="s">
        <v>26</v>
      </c>
      <c r="D35" s="14"/>
      <c r="E35" s="14"/>
      <c r="F35" s="16">
        <f>+I35</f>
        <v>-1438</v>
      </c>
      <c r="G35" s="15" t="s">
        <v>125</v>
      </c>
      <c r="H35" s="26"/>
      <c r="I35" s="16">
        <v>-1438</v>
      </c>
      <c r="J35" s="47" t="s">
        <v>125</v>
      </c>
      <c r="K35" s="14"/>
    </row>
    <row r="36" spans="1:11" ht="6" customHeight="1">
      <c r="A36" s="14"/>
      <c r="B36" s="14"/>
      <c r="C36" s="14"/>
      <c r="D36" s="14"/>
      <c r="E36" s="14"/>
      <c r="G36" s="15" t="s">
        <v>0</v>
      </c>
      <c r="J36" s="47" t="s">
        <v>0</v>
      </c>
      <c r="K36" s="14"/>
    </row>
    <row r="37" spans="1:11" ht="12.75">
      <c r="A37" s="14"/>
      <c r="B37" s="10" t="s">
        <v>18</v>
      </c>
      <c r="C37" s="10" t="s">
        <v>27</v>
      </c>
      <c r="D37" s="14"/>
      <c r="E37" s="14"/>
      <c r="F37" s="16">
        <f>+I37</f>
        <v>-2057</v>
      </c>
      <c r="G37" s="15" t="s">
        <v>125</v>
      </c>
      <c r="H37" s="16"/>
      <c r="I37" s="16">
        <v>-2057</v>
      </c>
      <c r="J37" s="47" t="s">
        <v>125</v>
      </c>
      <c r="K37" s="14"/>
    </row>
    <row r="38" spans="1:11" ht="6" customHeight="1">
      <c r="A38" s="14"/>
      <c r="B38" s="14"/>
      <c r="C38" s="14"/>
      <c r="D38" s="14"/>
      <c r="E38" s="14"/>
      <c r="G38" s="15" t="s">
        <v>0</v>
      </c>
      <c r="J38" s="47" t="s">
        <v>0</v>
      </c>
      <c r="K38" s="14"/>
    </row>
    <row r="39" spans="1:11" ht="12.75">
      <c r="A39" s="14"/>
      <c r="B39" s="10" t="s">
        <v>28</v>
      </c>
      <c r="C39" s="10" t="s">
        <v>29</v>
      </c>
      <c r="D39" s="14"/>
      <c r="E39" s="14"/>
      <c r="F39" s="27">
        <f>+I39</f>
        <v>0</v>
      </c>
      <c r="G39" s="49" t="s">
        <v>125</v>
      </c>
      <c r="H39" s="25"/>
      <c r="I39" s="27">
        <v>0</v>
      </c>
      <c r="J39" s="50" t="s">
        <v>125</v>
      </c>
      <c r="K39" s="14"/>
    </row>
    <row r="40" spans="1:11" ht="6" customHeight="1">
      <c r="A40" s="14"/>
      <c r="B40" s="14"/>
      <c r="C40" s="14"/>
      <c r="D40" s="14"/>
      <c r="E40" s="14"/>
      <c r="J40" s="45"/>
      <c r="K40" s="14"/>
    </row>
    <row r="41" spans="1:11" ht="12.75">
      <c r="A41" s="14"/>
      <c r="B41" s="10" t="s">
        <v>30</v>
      </c>
      <c r="C41" s="10" t="s">
        <v>31</v>
      </c>
      <c r="D41" s="14"/>
      <c r="E41" s="14"/>
      <c r="J41" s="45"/>
      <c r="K41" s="14"/>
    </row>
    <row r="42" spans="1:11" ht="12.75">
      <c r="A42" s="14"/>
      <c r="B42" s="14"/>
      <c r="C42" s="10" t="s">
        <v>22</v>
      </c>
      <c r="D42" s="14"/>
      <c r="E42" s="14"/>
      <c r="J42" s="45"/>
      <c r="K42" s="14"/>
    </row>
    <row r="43" spans="1:11" ht="12.75">
      <c r="A43" s="14"/>
      <c r="B43" s="14"/>
      <c r="C43" s="10" t="s">
        <v>32</v>
      </c>
      <c r="D43" s="14"/>
      <c r="E43" s="14"/>
      <c r="J43" s="45"/>
      <c r="K43" s="14"/>
    </row>
    <row r="44" spans="1:11" ht="12" customHeight="1">
      <c r="A44" s="14"/>
      <c r="B44" s="14"/>
      <c r="C44" s="10" t="s">
        <v>33</v>
      </c>
      <c r="D44" s="14"/>
      <c r="E44" s="14"/>
      <c r="J44" s="45"/>
      <c r="K44" s="14"/>
    </row>
    <row r="45" spans="3:10" ht="12.75">
      <c r="C45" s="10" t="s">
        <v>34</v>
      </c>
      <c r="F45" s="16">
        <f>SUM(F33:F39)</f>
        <v>6107</v>
      </c>
      <c r="G45" s="15" t="s">
        <v>125</v>
      </c>
      <c r="H45" s="16"/>
      <c r="I45" s="16">
        <f>SUM(I33:I39)</f>
        <v>6107</v>
      </c>
      <c r="J45" s="47" t="s">
        <v>125</v>
      </c>
    </row>
    <row r="46" spans="1:10" ht="6" customHeight="1">
      <c r="A46" s="14"/>
      <c r="G46" s="13"/>
      <c r="J46" s="48"/>
    </row>
    <row r="47" spans="1:10" ht="12" customHeight="1">
      <c r="A47" s="14"/>
      <c r="B47" s="10" t="s">
        <v>35</v>
      </c>
      <c r="C47" s="10" t="s">
        <v>36</v>
      </c>
      <c r="G47" s="13"/>
      <c r="J47" s="48"/>
    </row>
    <row r="48" spans="3:10" ht="12" customHeight="1">
      <c r="C48" s="10" t="s">
        <v>37</v>
      </c>
      <c r="F48" s="28">
        <f>+I48</f>
        <v>-247</v>
      </c>
      <c r="G48" s="52" t="s">
        <v>125</v>
      </c>
      <c r="H48" s="23"/>
      <c r="I48" s="28">
        <v>-247</v>
      </c>
      <c r="J48" s="55" t="s">
        <v>125</v>
      </c>
    </row>
    <row r="49" ht="6" customHeight="1">
      <c r="J49" s="48"/>
    </row>
    <row r="50" spans="2:11" ht="12" customHeight="1">
      <c r="B50" s="10" t="s">
        <v>38</v>
      </c>
      <c r="C50" s="10" t="s">
        <v>39</v>
      </c>
      <c r="D50" s="14"/>
      <c r="E50" s="14"/>
      <c r="F50" s="14"/>
      <c r="G50" s="14"/>
      <c r="H50" s="14"/>
      <c r="I50" s="14"/>
      <c r="J50" s="48"/>
      <c r="K50" s="53"/>
    </row>
    <row r="51" spans="3:11" ht="12" customHeight="1">
      <c r="C51" s="10" t="s">
        <v>40</v>
      </c>
      <c r="D51" s="14"/>
      <c r="E51" s="14"/>
      <c r="F51" s="16">
        <f>SUM(F45:F48)</f>
        <v>5860</v>
      </c>
      <c r="G51" s="15" t="s">
        <v>125</v>
      </c>
      <c r="H51" s="16"/>
      <c r="I51" s="16">
        <f>SUM(I45:I48)</f>
        <v>5860</v>
      </c>
      <c r="J51" s="47" t="s">
        <v>125</v>
      </c>
      <c r="K51" s="14"/>
    </row>
    <row r="52" spans="7:10" ht="6" customHeight="1">
      <c r="G52" s="13"/>
      <c r="J52" s="48"/>
    </row>
    <row r="53" spans="2:12" ht="14.25">
      <c r="B53" s="10" t="s">
        <v>41</v>
      </c>
      <c r="C53" s="10" t="s">
        <v>42</v>
      </c>
      <c r="F53" s="28">
        <f>+I53</f>
        <v>-1204</v>
      </c>
      <c r="G53" s="54" t="s">
        <v>125</v>
      </c>
      <c r="H53" s="29"/>
      <c r="I53" s="28">
        <v>-1204</v>
      </c>
      <c r="J53" s="55" t="s">
        <v>125</v>
      </c>
      <c r="L53" s="56"/>
    </row>
    <row r="54" ht="12.75">
      <c r="J54" s="45"/>
    </row>
    <row r="55" spans="1:10" ht="12.75">
      <c r="A55" s="10"/>
      <c r="B55" s="10" t="s">
        <v>43</v>
      </c>
      <c r="C55" s="10" t="s">
        <v>44</v>
      </c>
      <c r="J55" s="45"/>
    </row>
    <row r="56" spans="3:10" ht="12.75">
      <c r="C56" s="10" t="s">
        <v>45</v>
      </c>
      <c r="F56" s="16">
        <f>F51+F53</f>
        <v>4656</v>
      </c>
      <c r="G56" s="15" t="s">
        <v>125</v>
      </c>
      <c r="H56" s="16"/>
      <c r="I56" s="16">
        <f>I51+I53</f>
        <v>4656</v>
      </c>
      <c r="J56" s="47" t="s">
        <v>125</v>
      </c>
    </row>
    <row r="57" spans="7:10" ht="6" customHeight="1">
      <c r="G57" s="13"/>
      <c r="J57" s="48"/>
    </row>
    <row r="58" spans="3:10" ht="12.75">
      <c r="C58" s="10" t="s">
        <v>46</v>
      </c>
      <c r="F58" s="28">
        <f>+I58</f>
        <v>10</v>
      </c>
      <c r="G58" s="54" t="s">
        <v>125</v>
      </c>
      <c r="H58" s="25"/>
      <c r="I58" s="28">
        <v>10</v>
      </c>
      <c r="J58" s="55" t="s">
        <v>125</v>
      </c>
    </row>
    <row r="59" spans="7:10" ht="6" customHeight="1">
      <c r="G59" s="13"/>
      <c r="J59" s="48"/>
    </row>
    <row r="60" spans="2:10" ht="12.75">
      <c r="B60" s="10" t="s">
        <v>47</v>
      </c>
      <c r="C60" s="10" t="s">
        <v>226</v>
      </c>
      <c r="G60" s="13"/>
      <c r="J60" s="48"/>
    </row>
    <row r="61" spans="3:10" ht="12.75">
      <c r="C61" s="10" t="s">
        <v>61</v>
      </c>
      <c r="F61" s="16">
        <f>SUM(F56:F58)</f>
        <v>4666</v>
      </c>
      <c r="G61" s="15" t="s">
        <v>125</v>
      </c>
      <c r="H61" s="16"/>
      <c r="I61" s="16">
        <f>SUM(I56:I58)</f>
        <v>4666</v>
      </c>
      <c r="J61" s="47" t="s">
        <v>125</v>
      </c>
    </row>
    <row r="62" spans="7:10" ht="6" customHeight="1">
      <c r="G62" s="13"/>
      <c r="J62" s="48"/>
    </row>
    <row r="63" spans="2:10" ht="12.75">
      <c r="B63" s="10" t="s">
        <v>48</v>
      </c>
      <c r="C63" s="10" t="s">
        <v>49</v>
      </c>
      <c r="F63" s="26">
        <v>0</v>
      </c>
      <c r="G63" s="57" t="s">
        <v>125</v>
      </c>
      <c r="H63" s="26"/>
      <c r="I63" s="26">
        <v>0</v>
      </c>
      <c r="J63" s="47" t="s">
        <v>125</v>
      </c>
    </row>
    <row r="64" spans="6:10" ht="6" customHeight="1">
      <c r="F64" s="30"/>
      <c r="G64" s="58"/>
      <c r="H64" s="30"/>
      <c r="I64" s="30"/>
      <c r="J64" s="48"/>
    </row>
    <row r="65" spans="3:10" ht="12.75">
      <c r="C65" s="10" t="s">
        <v>46</v>
      </c>
      <c r="F65" s="26">
        <v>0</v>
      </c>
      <c r="G65" s="57" t="s">
        <v>125</v>
      </c>
      <c r="H65" s="26"/>
      <c r="I65" s="26">
        <v>0</v>
      </c>
      <c r="J65" s="47" t="s">
        <v>125</v>
      </c>
    </row>
    <row r="66" spans="6:10" ht="6" customHeight="1">
      <c r="F66" s="30"/>
      <c r="G66" s="58"/>
      <c r="H66" s="30"/>
      <c r="I66" s="30"/>
      <c r="J66" s="48"/>
    </row>
    <row r="67" spans="3:10" ht="12.75">
      <c r="C67" s="10" t="s">
        <v>50</v>
      </c>
      <c r="F67" s="30"/>
      <c r="G67" s="58"/>
      <c r="H67" s="30"/>
      <c r="I67" s="30"/>
      <c r="J67" s="48"/>
    </row>
    <row r="68" spans="3:10" ht="12.75">
      <c r="C68" s="10" t="s">
        <v>51</v>
      </c>
      <c r="F68" s="27">
        <v>0</v>
      </c>
      <c r="G68" s="54" t="s">
        <v>125</v>
      </c>
      <c r="H68" s="25"/>
      <c r="I68" s="27">
        <v>0</v>
      </c>
      <c r="J68" s="55" t="s">
        <v>125</v>
      </c>
    </row>
    <row r="69" spans="7:10" ht="6" customHeight="1">
      <c r="G69" s="13"/>
      <c r="J69" s="48"/>
    </row>
    <row r="70" spans="2:10" ht="12.75">
      <c r="B70" s="10" t="s">
        <v>52</v>
      </c>
      <c r="C70" s="10" t="s">
        <v>53</v>
      </c>
      <c r="G70" s="13"/>
      <c r="J70" s="48"/>
    </row>
    <row r="71" spans="3:10" ht="12.75">
      <c r="C71" s="10" t="s">
        <v>62</v>
      </c>
      <c r="G71" s="13"/>
      <c r="J71" s="48"/>
    </row>
    <row r="72" spans="3:10" ht="13.5" thickBot="1">
      <c r="C72" s="10" t="s">
        <v>61</v>
      </c>
      <c r="F72" s="21">
        <f>SUM(F61:F68)</f>
        <v>4666</v>
      </c>
      <c r="G72" s="22" t="s">
        <v>125</v>
      </c>
      <c r="H72" s="23"/>
      <c r="I72" s="21">
        <f>SUM(I61:I68)</f>
        <v>4666</v>
      </c>
      <c r="J72" s="44" t="s">
        <v>125</v>
      </c>
    </row>
    <row r="73" ht="13.5" thickTop="1">
      <c r="G73" s="13"/>
    </row>
    <row r="74" spans="1:7" ht="12.75">
      <c r="A74" s="10" t="s">
        <v>54</v>
      </c>
      <c r="B74" s="10" t="s">
        <v>14</v>
      </c>
      <c r="C74" s="10" t="s">
        <v>55</v>
      </c>
      <c r="G74" s="13"/>
    </row>
    <row r="75" spans="3:7" ht="12.75">
      <c r="C75" s="10" t="s">
        <v>63</v>
      </c>
      <c r="G75" s="13"/>
    </row>
    <row r="76" spans="3:7" ht="12.75">
      <c r="C76" s="10" t="s">
        <v>64</v>
      </c>
      <c r="G76" s="13"/>
    </row>
    <row r="77" ht="6" customHeight="1">
      <c r="G77" s="13"/>
    </row>
    <row r="78" spans="3:10" ht="12" customHeight="1" thickBot="1">
      <c r="C78" s="10" t="s">
        <v>135</v>
      </c>
      <c r="F78" s="31">
        <f>+F61/314667*100</f>
        <v>1.482837412248504</v>
      </c>
      <c r="G78" s="22" t="s">
        <v>125</v>
      </c>
      <c r="I78" s="32">
        <f>+I61/314667*100</f>
        <v>1.482837412248504</v>
      </c>
      <c r="J78" s="85" t="s">
        <v>125</v>
      </c>
    </row>
    <row r="79" spans="7:10" ht="6" customHeight="1" thickTop="1">
      <c r="G79" s="13"/>
      <c r="J79" s="13"/>
    </row>
    <row r="80" spans="3:10" ht="13.5" thickBot="1">
      <c r="C80" s="10" t="s">
        <v>124</v>
      </c>
      <c r="E80" s="59"/>
      <c r="F80" s="22" t="s">
        <v>126</v>
      </c>
      <c r="G80" s="22" t="s">
        <v>125</v>
      </c>
      <c r="I80" s="22" t="s">
        <v>126</v>
      </c>
      <c r="J80" s="22" t="s">
        <v>125</v>
      </c>
    </row>
    <row r="81" spans="3:10" ht="13.5" thickTop="1">
      <c r="C81" s="10"/>
      <c r="G81" s="13"/>
      <c r="J81" s="13"/>
    </row>
    <row r="82" spans="1:10" ht="13.5" thickBot="1">
      <c r="A82" s="59" t="s">
        <v>181</v>
      </c>
      <c r="B82" s="9" t="s">
        <v>14</v>
      </c>
      <c r="C82" s="10" t="s">
        <v>182</v>
      </c>
      <c r="F82" s="86" t="s">
        <v>126</v>
      </c>
      <c r="G82" s="83" t="s">
        <v>125</v>
      </c>
      <c r="H82" s="33"/>
      <c r="I82" s="86" t="s">
        <v>126</v>
      </c>
      <c r="J82" s="86" t="s">
        <v>125</v>
      </c>
    </row>
    <row r="83" spans="3:10" ht="6.75" customHeight="1" thickTop="1">
      <c r="C83" s="10"/>
      <c r="G83" s="13"/>
      <c r="J83" s="13"/>
    </row>
    <row r="84" spans="2:10" ht="13.5" thickBot="1">
      <c r="B84" s="9" t="s">
        <v>16</v>
      </c>
      <c r="C84" s="10" t="s">
        <v>183</v>
      </c>
      <c r="F84" s="84" t="s">
        <v>125</v>
      </c>
      <c r="G84" s="84" t="s">
        <v>125</v>
      </c>
      <c r="H84" s="87"/>
      <c r="I84" s="84" t="s">
        <v>125</v>
      </c>
      <c r="J84" s="87" t="s">
        <v>125</v>
      </c>
    </row>
    <row r="85" spans="3:10" ht="13.5" thickTop="1">
      <c r="C85" s="10"/>
      <c r="G85" s="13"/>
      <c r="J85" s="13"/>
    </row>
    <row r="86" spans="3:14" ht="12.75">
      <c r="C86" s="10"/>
      <c r="F86" s="95" t="s">
        <v>186</v>
      </c>
      <c r="G86" s="96"/>
      <c r="I86" s="95" t="s">
        <v>187</v>
      </c>
      <c r="J86" s="96"/>
      <c r="N86" s="74"/>
    </row>
    <row r="87" spans="3:10" ht="12.75">
      <c r="C87" s="10"/>
      <c r="F87" s="97" t="s">
        <v>195</v>
      </c>
      <c r="G87" s="98"/>
      <c r="I87" s="97" t="s">
        <v>194</v>
      </c>
      <c r="J87" s="98"/>
    </row>
    <row r="88" spans="3:10" ht="12.75">
      <c r="C88" s="10"/>
      <c r="G88" s="13"/>
      <c r="J88" s="13"/>
    </row>
    <row r="89" spans="1:10" ht="13.5" thickBot="1">
      <c r="A89" s="59" t="s">
        <v>184</v>
      </c>
      <c r="C89" s="10" t="s">
        <v>185</v>
      </c>
      <c r="F89" s="93" t="s">
        <v>220</v>
      </c>
      <c r="G89" s="94"/>
      <c r="H89" s="33"/>
      <c r="I89" s="93" t="s">
        <v>189</v>
      </c>
      <c r="J89" s="94"/>
    </row>
    <row r="90" spans="3:10" ht="13.5" thickTop="1">
      <c r="C90" s="10"/>
      <c r="G90" s="13"/>
      <c r="J90" s="13"/>
    </row>
    <row r="91" spans="3:10" ht="12" customHeight="1">
      <c r="C91" s="60" t="s">
        <v>129</v>
      </c>
      <c r="F91" s="23"/>
      <c r="G91" s="23"/>
      <c r="H91" s="23"/>
      <c r="I91" s="23"/>
      <c r="J91" s="23"/>
    </row>
    <row r="92" spans="3:10" ht="12" customHeight="1">
      <c r="C92" s="60" t="s">
        <v>130</v>
      </c>
      <c r="F92" s="23"/>
      <c r="G92" s="23"/>
      <c r="H92" s="23"/>
      <c r="I92" s="23"/>
      <c r="J92" s="23"/>
    </row>
    <row r="93" spans="3:10" ht="12" customHeight="1">
      <c r="C93" s="10"/>
      <c r="F93" s="23"/>
      <c r="G93" s="23"/>
      <c r="H93" s="23"/>
      <c r="I93" s="23"/>
      <c r="J93" s="23"/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>
      <c r="C518" s="10" t="s">
        <v>56</v>
      </c>
    </row>
    <row r="519" ht="12" customHeight="1"/>
    <row r="520" ht="12" customHeight="1">
      <c r="C520" s="10" t="s">
        <v>57</v>
      </c>
    </row>
    <row r="521" ht="12" customHeight="1"/>
    <row r="522" ht="12" customHeight="1">
      <c r="C522" s="10" t="s">
        <v>58</v>
      </c>
    </row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>
      <c r="A1375" s="10" t="s">
        <v>59</v>
      </c>
    </row>
    <row r="1376" ht="12" customHeight="1"/>
    <row r="1377" ht="12" customHeight="1">
      <c r="A1377" s="10" t="s">
        <v>56</v>
      </c>
    </row>
    <row r="1378" ht="12" customHeight="1"/>
    <row r="1379" ht="12" customHeight="1">
      <c r="A1379" s="10" t="s">
        <v>57</v>
      </c>
    </row>
    <row r="1380" ht="12" customHeight="1"/>
    <row r="1381" ht="12" customHeight="1">
      <c r="A1381" s="10" t="s">
        <v>60</v>
      </c>
    </row>
    <row r="1382" ht="12" customHeight="1">
      <c r="A1382" s="10" t="s">
        <v>59</v>
      </c>
    </row>
    <row r="1383" ht="12" customHeight="1"/>
    <row r="1384" ht="12" customHeight="1">
      <c r="A1384" s="10" t="s">
        <v>56</v>
      </c>
    </row>
    <row r="1385" ht="12" customHeight="1"/>
    <row r="1386" ht="12" customHeight="1">
      <c r="A1386" s="10" t="s">
        <v>57</v>
      </c>
    </row>
    <row r="1387" ht="12" customHeight="1"/>
    <row r="1388" ht="12" customHeight="1">
      <c r="A1388" s="10" t="s">
        <v>60</v>
      </c>
    </row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784" ht="12" customHeight="1"/>
    <row r="1786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</sheetData>
  <mergeCells count="11">
    <mergeCell ref="A1:M1"/>
    <mergeCell ref="A2:M2"/>
    <mergeCell ref="A3:K3"/>
    <mergeCell ref="A7:K7"/>
    <mergeCell ref="A5:K5"/>
    <mergeCell ref="F89:G89"/>
    <mergeCell ref="I89:J89"/>
    <mergeCell ref="F86:G86"/>
    <mergeCell ref="F87:G87"/>
    <mergeCell ref="I86:J86"/>
    <mergeCell ref="I87:J87"/>
  </mergeCells>
  <printOptions horizontalCentered="1"/>
  <pageMargins left="0.55" right="0.15" top="0.25" bottom="0" header="0.5" footer="0.5"/>
  <pageSetup fitToHeight="1" fitToWidth="1" horizontalDpi="600" verticalDpi="600" orientation="portrait" paperSize="9" scale="76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Management Service</cp:lastModifiedBy>
  <cp:lastPrinted>2000-05-17T08:43:48Z</cp:lastPrinted>
  <dcterms:created xsi:type="dcterms:W3CDTF">1999-09-14T02:56:27Z</dcterms:created>
  <dcterms:modified xsi:type="dcterms:W3CDTF">2000-05-17T08:15:27Z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